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SERVIÇOS ESCRITORIO\CAMARA DE INHUMAS\DISPENSA- REFORMA DA CAMARA\"/>
    </mc:Choice>
  </mc:AlternateContent>
  <xr:revisionPtr revIDLastSave="0" documentId="13_ncr:1_{561EAC92-3BE5-40A2-8C4C-9D043328C17E}" xr6:coauthVersionLast="47" xr6:coauthVersionMax="47" xr10:uidLastSave="{00000000-0000-0000-0000-000000000000}"/>
  <bookViews>
    <workbookView xWindow="-120" yWindow="-120" windowWidth="20730" windowHeight="11040" tabRatio="854" activeTab="4" xr2:uid="{00000000-000D-0000-FFFF-FFFF00000000}"/>
  </bookViews>
  <sheets>
    <sheet name="ORCAMENTO ANALÍTICO" sheetId="205" r:id="rId1"/>
    <sheet name="MEMORIAL DE CALCULO" sheetId="211" r:id="rId2"/>
    <sheet name="CRONOGRAMA" sheetId="155" r:id="rId3"/>
    <sheet name="BDI" sheetId="207" r:id="rId4"/>
    <sheet name="ENCARGOS" sheetId="20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>#REF!</definedName>
    <definedName name="\a">#N/A</definedName>
    <definedName name="___1Excel_BuiltIn_Print_Titles_15_1_1_1_1">#REF!</definedName>
    <definedName name="___2Excel_BuiltIn_Print_Titles_16_1">#REF!,#REF!</definedName>
    <definedName name="___3Excel_BuiltIn_Print_Titles_16_1_1_1">#REF!</definedName>
    <definedName name="__1_0_S">#REF!</definedName>
    <definedName name="__123Graph_ARECENT">#REF!</definedName>
    <definedName name="__123Graph_B">#REF!</definedName>
    <definedName name="__123Graph_BRECENT">#REF!</definedName>
    <definedName name="__123Graph_CRECENT">#REF!</definedName>
    <definedName name="__123Graph_D">#REF!</definedName>
    <definedName name="__123Graph_DRECENT">#REF!</definedName>
    <definedName name="__123Graph_E">#REF!</definedName>
    <definedName name="__123Graph_ERECENT">#REF!</definedName>
    <definedName name="__1Excel_BuiltIn_Print_Titles_15_1_1_1_1">#REF!</definedName>
    <definedName name="__1Excel_BuiltIn_Print_Titles_16_1">'[1]Rev int TP ímpar'!$A$1:$B$65536,'[1]Rev int TP ímpar'!$A$1:$IV$6</definedName>
    <definedName name="__2_0_S">#REF!</definedName>
    <definedName name="__2Excel_BuiltIn_Print_Titles_16_1">#REF!,#REF!</definedName>
    <definedName name="__2Excel_BuiltIn_Print_Titles_17_1">#REF!,#REF!</definedName>
    <definedName name="__3Excel_BuiltIn_Print_Titles_16_1_1_1">#REF!</definedName>
    <definedName name="__3Excel_BuiltIn_Print_Titles_18_1">#REF!,#REF!</definedName>
    <definedName name="__4Excel_BuiltIn_Print_Titles_17_1">'[2]rev int TP'!$A$1:$B$65536,'[2]rev int TP'!$A$1:$IV$6</definedName>
    <definedName name="__4Excel_BuiltIn_Print_Titles_19_1">#REF!,#REF!</definedName>
    <definedName name="__5Excel_BuiltIn_Print_Titles_18_1">#REF!,#REF!</definedName>
    <definedName name="__5Excel_BuiltIn_Print_Titles_21_1_1_1">#REF!,#REF!</definedName>
    <definedName name="__6Excel_BuiltIn_Print_Titles_19_1">#REF!,#REF!</definedName>
    <definedName name="__7Excel_BuiltIn_Print_Titles_21_1_1_1">#REF!,#REF!</definedName>
    <definedName name="__EQP1">#REF!</definedName>
    <definedName name="__EQP2">#REF!</definedName>
    <definedName name="__EQP3">#REF!</definedName>
    <definedName name="__EQP4">#REF!</definedName>
    <definedName name="__EQP5">#REF!</definedName>
    <definedName name="__EQP6">#REF!</definedName>
    <definedName name="_02060.3.3.3">#REF!</definedName>
    <definedName name="_1_________________________0_S">#REF!</definedName>
    <definedName name="_1_____0_S">#REF!</definedName>
    <definedName name="_1___0_S">#REF!</definedName>
    <definedName name="_1___0_W">#REF!</definedName>
    <definedName name="_1_0_S">#REF!</definedName>
    <definedName name="_10____0_S">#REF!</definedName>
    <definedName name="_10_0_S">#REF!</definedName>
    <definedName name="_10Excel_BuiltIn_Print_Titles_16_1">'[3]rev int TP ímpar'!$A$1:$B$65535,'[3]rev int TP ímpar'!$A$1:$IV$6</definedName>
    <definedName name="_10Excel_BuiltIn_Print_Titles_17_1">'[4]rev int TP'!$A$1:$B$65536,'[4]rev int TP'!$A$1:$IV$6</definedName>
    <definedName name="_11___0_S">#REF!</definedName>
    <definedName name="_11Excel_BuiltIn_Print_Titles_18_1">#REF!,#REF!</definedName>
    <definedName name="_12______________________0_S">#REF!</definedName>
    <definedName name="_12_____0_S">#REF!</definedName>
    <definedName name="_12____0_S">#REF!</definedName>
    <definedName name="_12_0_S">#REF!</definedName>
    <definedName name="_12Excel_BuiltIn_Print_Titles_17_1">'[3]rev int TP par'!$A$1:$B$65535,'[3]rev int TP par'!$A$1:$IV$6</definedName>
    <definedName name="_12Excel_BuiltIn_Print_Titles_19_1">#REF!,#REF!</definedName>
    <definedName name="_13Excel_BuiltIn_Print_Titles_21_1_1_1">#REF!,#REF!</definedName>
    <definedName name="_14Excel_BuiltIn_Print_Titles_21_1_1_1">#REF!,#REF!</definedName>
    <definedName name="_15_____________________0_S">#REF!</definedName>
    <definedName name="_15Excel_BuiltIn_Print_Titles_17_1">#REF!,#REF!</definedName>
    <definedName name="_16Excel_BuiltIn_Print_Titles_18_1">#REF!,#REF!</definedName>
    <definedName name="_17Excel_BuiltIn_Print_Titles_18_1">'[3]rev int pav 21_'!$A$1:$B$65535,'[3]rev int pav 21_'!$A$1:$IV$6</definedName>
    <definedName name="_17Excel_BuiltIn_Print_Titles_19_1">#REF!,#REF!</definedName>
    <definedName name="_18____________________0_S">#REF!</definedName>
    <definedName name="_18___0_S">#REF!</definedName>
    <definedName name="_18Excel_BuiltIn_Print_Titles_21_1_1_1">#REF!,#REF!</definedName>
    <definedName name="_1Excel_BuiltIn_Print_Area_1_1_1">#REF!</definedName>
    <definedName name="_1Excel_BuiltIn_Print_Area_2_1_1">#REF!</definedName>
    <definedName name="_1Excel_BuiltIn_Print_Titles_15_1_1_1_1">#REF!</definedName>
    <definedName name="_1Excel_BuiltIn_Print_Titles_16_1">'[3]rev int TP ímpar'!$A$1:$B$65535,'[3]rev int TP ímpar'!$A$1:$IV$6</definedName>
    <definedName name="_1S">#REF!</definedName>
    <definedName name="_2________________________0_S">#REF!</definedName>
    <definedName name="_2____0_S">#REF!</definedName>
    <definedName name="_2_0_S">#REF!</definedName>
    <definedName name="_20Excel_BuiltIn_Print_Titles_17_1">'[3]rev int TP par'!$A$1:$B$65535,'[3]rev int TP par'!$A$1:$IV$6</definedName>
    <definedName name="_21___________________0_S">#REF!</definedName>
    <definedName name="_22Excel_BuiltIn_Print_Titles_19_1">'[3]rev int pav 22_'!$A$1:$B$65535,'[3]rev int pav 22_'!$A$1:$IV$6</definedName>
    <definedName name="_23Excel_BuiltIn_Print_Titles_17_1">#REF!,#REF!</definedName>
    <definedName name="_24__________________0_S">#REF!</definedName>
    <definedName name="_24____0_S">#REF!</definedName>
    <definedName name="_24_0_S">#REF!</definedName>
    <definedName name="_24Excel_BuiltIn_Print_Titles_18_1">#REF!,#REF!</definedName>
    <definedName name="_25Excel_BuiltIn_Print_Titles_19_1">#REF!,#REF!</definedName>
    <definedName name="_26Excel_BuiltIn_Print_Titles_21_1_1_1">#REF!,#REF!</definedName>
    <definedName name="_27_____0_S">#REF!</definedName>
    <definedName name="_27Excel_BuiltIn_Print_Titles_21_1_1_1">'[3]rev int pav 23_'!$A$1:$B$65530,'[3]rev int pav 23_'!$A$1:$IV$6</definedName>
    <definedName name="_2Excel_BuiltIn_Print_Area_3_1_1">#REF!</definedName>
    <definedName name="_2Excel_BuiltIn_Print_Titles_15_1_1_1_1">#REF!</definedName>
    <definedName name="_2Excel_BuiltIn_Print_Titles_16_1">#REF!,#REF!</definedName>
    <definedName name="_2Excel_BuiltIn_Print_Titles_17_1">'[3]rev int TP par'!$A$1:$B$65535,'[3]rev int TP par'!$A$1:$IV$6</definedName>
    <definedName name="_3_________________________0_S">#REF!</definedName>
    <definedName name="_3_______________________0_S">#REF!</definedName>
    <definedName name="_3___0_S">#REF!</definedName>
    <definedName name="_3_0_S">#REF!</definedName>
    <definedName name="_30____0_S">#REF!</definedName>
    <definedName name="_30Excel_BuiltIn_Print_Titles_18_1">'[3]rev int pav 21_'!$A$1:$B$65535,'[3]rev int pav 21_'!$A$1:$IV$6</definedName>
    <definedName name="_33___0_S">#REF!</definedName>
    <definedName name="_35_0_S">#REF!</definedName>
    <definedName name="_36___0_S">#REF!</definedName>
    <definedName name="_3Excel_BuiltIn_Print_Titles_16_1_1_1">#REF!</definedName>
    <definedName name="_3Excel_BuiltIn_Print_Titles_18_1">'[3]rev int pav 21_'!$A$1:$B$65535,'[3]rev int pav 21_'!$A$1:$IV$6</definedName>
    <definedName name="_3Excel_BuiltIn_Print_Titles_3_1_1_1_1">#REF!</definedName>
    <definedName name="_3S">#REF!</definedName>
    <definedName name="_4______________________0_S">#REF!</definedName>
    <definedName name="_4_0_S">#REF!</definedName>
    <definedName name="_400">#REF!</definedName>
    <definedName name="_40Excel_BuiltIn_Print_Titles_19_1">'[3]rev int pav 22_'!$A$1:$B$65535,'[3]rev int pav 22_'!$A$1:$IV$6</definedName>
    <definedName name="_42_0_S">#REF!</definedName>
    <definedName name="_48_0_S">#REF!</definedName>
    <definedName name="_4Excel_BuiltIn_Print_Titles_16_1">#REF!,#REF!</definedName>
    <definedName name="_4Excel_BuiltIn_Print_Titles_17_1">'[5]rev int TP'!$A$1:$B$65536,'[5]rev int TP'!$A$1:$IV$6</definedName>
    <definedName name="_4Excel_BuiltIn_Print_Titles_19_1">'[3]rev int pav 22_'!$A$1:$B$65535,'[3]rev int pav 22_'!$A$1:$IV$6</definedName>
    <definedName name="_4Excel_BuiltIn_Print_Titles_3_1_1_1_1_1">#REF!</definedName>
    <definedName name="_5_____________________0_S">#REF!</definedName>
    <definedName name="_50Excel_BuiltIn_Print_Titles_21_1_1_1">'[3]rev int pav 23_'!$A$1:$B$65530,'[3]rev int pav 23_'!$A$1:$IV$6</definedName>
    <definedName name="_5Excel_BuiltIn_Print_Titles_17_1">'[2]rev int TP'!$A$1:$B$65536,'[2]rev int TP'!$A$1:$IV$6</definedName>
    <definedName name="_5Excel_BuiltIn_Print_Titles_18_1">#REF!,#REF!</definedName>
    <definedName name="_5Excel_BuiltIn_Print_Titles_21_1_1_1">'[3]rev int pav 23_'!$A$1:$B$65530,'[3]rev int pav 23_'!$A$1:$IV$6</definedName>
    <definedName name="_6________________________0_S">#REF!</definedName>
    <definedName name="_6____________________0_S">#REF!</definedName>
    <definedName name="_6_____0_S">#REF!</definedName>
    <definedName name="_6_0_S">#REF!</definedName>
    <definedName name="_6Excel_BuiltIn_Print_Titles_16_1">'[3]rev int TP ímpar'!$A$1:$B$65535,'[3]rev int TP ímpar'!$A$1:$IV$6</definedName>
    <definedName name="_6Excel_BuiltIn_Print_Titles_16_1_1_1">#REF!</definedName>
    <definedName name="_6Excel_BuiltIn_Print_Titles_18_1">#REF!,#REF!</definedName>
    <definedName name="_6Excel_BuiltIn_Print_Titles_19_1">#REF!,#REF!</definedName>
    <definedName name="_7___________________0_S">#REF!</definedName>
    <definedName name="_7Excel_BuiltIn_Print_Titles_16_1_1_1">#REF!</definedName>
    <definedName name="_7Excel_BuiltIn_Print_Titles_19_1">#REF!,#REF!</definedName>
    <definedName name="_7Excel_BuiltIn_Print_Titles_21_1_1_1">#REF!,#REF!</definedName>
    <definedName name="_8__________________0_S">#REF!</definedName>
    <definedName name="_8Excel_BuiltIn_Print_Titles_17_1">#REF!,#REF!</definedName>
    <definedName name="_8Excel_BuiltIn_Print_Titles_21_1_1_1">#REF!,#REF!</definedName>
    <definedName name="_9_______________________0_S">#REF!</definedName>
    <definedName name="_9_____0_S">#REF!</definedName>
    <definedName name="_API1">#REF!</definedName>
    <definedName name="_API2">#REF!</definedName>
    <definedName name="_APT1">#REF!</definedName>
    <definedName name="_APT2">#REF!</definedName>
    <definedName name="_BD2">#REF!</definedName>
    <definedName name="_BD2_10">#REF!</definedName>
    <definedName name="_BD2_11">#REF!</definedName>
    <definedName name="_BD2_2">#REF!</definedName>
    <definedName name="_BD2_4">#REF!</definedName>
    <definedName name="_BD2_4_2">#REF!</definedName>
    <definedName name="_BD2_9">#REF!</definedName>
    <definedName name="_DPA1">#REF!</definedName>
    <definedName name="_DPA2">#REF!</definedName>
    <definedName name="_EMU03">#REF!</definedName>
    <definedName name="_EQP1">#REF!</definedName>
    <definedName name="_EQP2">#REF!</definedName>
    <definedName name="_EQP3">#REF!</definedName>
    <definedName name="_EQP4">#REF!</definedName>
    <definedName name="_EQP5">#REF!</definedName>
    <definedName name="_EQP6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'MEMORIAL DE CALCULO'!$B$13:$H$97</definedName>
    <definedName name="_xlnm._FilterDatabase" localSheetId="0" hidden="1">'ORCAMENTO ANALÍTICO'!$B$13:$X$67</definedName>
    <definedName name="_xlnm._FilterDatabase">#REF!</definedName>
    <definedName name="_G06">#REF!</definedName>
    <definedName name="_G07">#REF!</definedName>
    <definedName name="_GSRATESR_1">#REF!</definedName>
    <definedName name="_GSRATESR_2">#REF!</definedName>
    <definedName name="_GSRATESR_3">#REF!</definedName>
    <definedName name="_GSRATESR_4">#REF!</definedName>
    <definedName name="_GSRATESR_5">#REF!</definedName>
    <definedName name="_GSRATESR_6">#REF!</definedName>
    <definedName name="_GSRATESR_7">#REF!</definedName>
    <definedName name="_i">#REF!</definedName>
    <definedName name="_IAU01">#REF!</definedName>
    <definedName name="_IAU02">#REF!</definedName>
    <definedName name="_IAU03">#REF!</definedName>
    <definedName name="_IAU04">#REF!</definedName>
    <definedName name="_IAU05">#REF!</definedName>
    <definedName name="_IAU07">#REF!</definedName>
    <definedName name="_IEC11">#REF!</definedName>
    <definedName name="_IEG01">#REF!</definedName>
    <definedName name="_IEG02">#REF!</definedName>
    <definedName name="_IEG03">#REF!</definedName>
    <definedName name="_IEH01">#REF!</definedName>
    <definedName name="_IEH02">#REF!</definedName>
    <definedName name="_IEH03">#REF!</definedName>
    <definedName name="_J1">#REF!</definedName>
    <definedName name="_J10">#REF!</definedName>
    <definedName name="_J11">#REF!</definedName>
    <definedName name="_J12">#REF!</definedName>
    <definedName name="_J13">#REF!</definedName>
    <definedName name="_J14">#REF!</definedName>
    <definedName name="_J15">#REF!</definedName>
    <definedName name="_J16">#REF!</definedName>
    <definedName name="_J17">#REF!</definedName>
    <definedName name="_J18">#REF!</definedName>
    <definedName name="_J19">#REF!</definedName>
    <definedName name="_J2">#REF!</definedName>
    <definedName name="_J20">#REF!</definedName>
    <definedName name="_J21">#REF!</definedName>
    <definedName name="_J22">#REF!</definedName>
    <definedName name="_J23">#REF!</definedName>
    <definedName name="_J24">#REF!</definedName>
    <definedName name="_J25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">#REF!</definedName>
    <definedName name="_Mat2">#REF!</definedName>
    <definedName name="_MatInverse_In">#REF!</definedName>
    <definedName name="_Order1" hidden="1">255</definedName>
    <definedName name="_Order2" hidden="1">255</definedName>
    <definedName name="_PA1">#REF!</definedName>
    <definedName name="_PA1_">#REF!</definedName>
    <definedName name="_PA2">#REF!</definedName>
    <definedName name="_PA2_">#REF!</definedName>
    <definedName name="_PA3">#REF!</definedName>
    <definedName name="_PA3_">#REF!</definedName>
    <definedName name="_PA4">#REF!</definedName>
    <definedName name="_PA5">#REF!</definedName>
    <definedName name="_PA5_">#REF!</definedName>
    <definedName name="_PA6">#REF!</definedName>
    <definedName name="_PA6_">#REF!</definedName>
    <definedName name="_PA7">#REF!</definedName>
    <definedName name="_PA7_">#REF!</definedName>
    <definedName name="_PA8_">#REF!</definedName>
    <definedName name="_PA9">#REF!</definedName>
    <definedName name="_PCF1">#REF!</definedName>
    <definedName name="_PCF1_">#REF!</definedName>
    <definedName name="_PCF2">#REF!</definedName>
    <definedName name="_PCF2_">#REF!</definedName>
    <definedName name="_PCF3">#REF!</definedName>
    <definedName name="_PELE">#REF!</definedName>
    <definedName name="_PELE_">#REF!</definedName>
    <definedName name="_PM1">#REF!</definedName>
    <definedName name="_PM1_">#REF!</definedName>
    <definedName name="_PM2">#REF!</definedName>
    <definedName name="_PM2_">#REF!</definedName>
    <definedName name="_PM3">#REF!</definedName>
    <definedName name="_PM3_">#REF!</definedName>
    <definedName name="_PM4">#REF!</definedName>
    <definedName name="_PM4_">#REF!</definedName>
    <definedName name="_PM5">#REF!</definedName>
    <definedName name="_pm6">#REF!</definedName>
    <definedName name="_pm6_">#REF!</definedName>
    <definedName name="_PT1">#REF!</definedName>
    <definedName name="_PT1_">#REF!</definedName>
    <definedName name="_PV1">#REF!</definedName>
    <definedName name="_PV1_">#REF!</definedName>
    <definedName name="_PV10">#REF!</definedName>
    <definedName name="_PV10_">#REF!</definedName>
    <definedName name="_PV11">#REF!</definedName>
    <definedName name="_PV11_">#REF!</definedName>
    <definedName name="_PV12">#REF!</definedName>
    <definedName name="_PV12_">#REF!</definedName>
    <definedName name="_PV13">#REF!</definedName>
    <definedName name="_PV13_">#REF!</definedName>
    <definedName name="_PV14">#REF!</definedName>
    <definedName name="_PV14_">#REF!</definedName>
    <definedName name="_PV15">#REF!</definedName>
    <definedName name="_PV15_">#REF!</definedName>
    <definedName name="_PV16">#REF!</definedName>
    <definedName name="_PV16_">#REF!</definedName>
    <definedName name="_PV17">#REF!</definedName>
    <definedName name="_PV17_">#REF!</definedName>
    <definedName name="_PV2">#REF!</definedName>
    <definedName name="_PV2_">#REF!</definedName>
    <definedName name="_PV3">#REF!</definedName>
    <definedName name="_PV3_">#REF!</definedName>
    <definedName name="_PV4">#REF!</definedName>
    <definedName name="_PV4_">#REF!</definedName>
    <definedName name="_PV5">#REF!</definedName>
    <definedName name="_PV5_">#REF!</definedName>
    <definedName name="_PV6">#REF!</definedName>
    <definedName name="_PV6_">#REF!</definedName>
    <definedName name="_PV7">#REF!</definedName>
    <definedName name="_PV7_">#REF!</definedName>
    <definedName name="_PV8">#REF!</definedName>
    <definedName name="_PV8_">#REF!</definedName>
    <definedName name="_PV9">#REF!</definedName>
    <definedName name="_PV9_">#REF!</definedName>
    <definedName name="_Regression_Out">#REF!</definedName>
    <definedName name="_Regression_X">#REF!</definedName>
    <definedName name="_Regression_Y">#REF!</definedName>
    <definedName name="_Sort" localSheetId="1" hidden="1">#REF!</definedName>
    <definedName name="_Sort" localSheetId="0" hidden="1">#REF!</definedName>
    <definedName name="_Sort" hidden="1">#REF!</definedName>
    <definedName name="_Table2_In1">#REF!</definedName>
    <definedName name="_Table2_In2">#REF!</definedName>
    <definedName name="_Table2_Out">#REF!</definedName>
    <definedName name="_Table3_In2">#REF!</definedName>
    <definedName name="_VZ1">#REF!</definedName>
    <definedName name="_VZ2">#REF!</definedName>
    <definedName name="_VZ3">#REF!</definedName>
    <definedName name="a">#REF!</definedName>
    <definedName name="A_15">#REF!</definedName>
    <definedName name="aaaa">#REF!</definedName>
    <definedName name="aaaaaaaa">#REF!</definedName>
    <definedName name="aaaaaaaaaaaaa">#REF!</definedName>
    <definedName name="aaaaaaaaaaaaaaa">#REF!</definedName>
    <definedName name="aassas">#REF!</definedName>
    <definedName name="ABRA">#REF!</definedName>
    <definedName name="AÇO" hidden="1">{#N/A,#N/A,FALSE,"SS 1";#N/A,#N/A,FALSE,"SS 2";#N/A,#N/A,FALSE,"TER 1 (1)";#N/A,#N/A,FALSE,"TER 1 (2)";#N/A,#N/A,FALSE,"TER 2";#N/A,#N/A,FALSE,"TIPO";#N/A,#N/A,FALSE,"CM  BAR"}</definedName>
    <definedName name="AÇO_1" hidden="1">{#N/A,#N/A,FALSE,"SS 1";#N/A,#N/A,FALSE,"SS 2";#N/A,#N/A,FALSE,"TER 1 (1)";#N/A,#N/A,FALSE,"TER 1 (2)";#N/A,#N/A,FALSE,"TER 2";#N/A,#N/A,FALSE,"TIPO";#N/A,#N/A,FALSE,"CM  BAR"}</definedName>
    <definedName name="aço2" hidden="1">{#N/A,#N/A,FALSE,"LEVFER V2 P";#N/A,#N/A,FALSE,"LEVFER V2 P10%"}</definedName>
    <definedName name="aço2_1" hidden="1">{#N/A,#N/A,FALSE,"LEVFER V2 P";#N/A,#N/A,FALSE,"LEVFER V2 P10%"}</definedName>
    <definedName name="ACRE" localSheetId="1" hidden="1">#REF!</definedName>
    <definedName name="ACRE" localSheetId="0" hidden="1">#REF!</definedName>
    <definedName name="ACRE" hidden="1">#REF!</definedName>
    <definedName name="acrescimo_PIS_COFINS">#REF!</definedName>
    <definedName name="ademir" hidden="1">{#N/A,#N/A,FALSE,"Cronograma";#N/A,#N/A,FALSE,"Cronogr. 2"}</definedName>
    <definedName name="ADIC2">'[6]Fator K'!#REF!</definedName>
    <definedName name="ADIC2_15">'[6]Fator K'!#REF!</definedName>
    <definedName name="AF">#REF!</definedName>
    <definedName name="AGOA">#REF!</definedName>
    <definedName name="AI">#REF!</definedName>
    <definedName name="Aj_taxa_Aldata">#REF!</definedName>
    <definedName name="Aj_taxa_Des1">#REF!</definedName>
    <definedName name="Alvenaria">[7]INS!$B$46:$B$59</definedName>
    <definedName name="AlvRacionalizada">[7]INS!$B$62:$B$66</definedName>
    <definedName name="am">#REF!</definedName>
    <definedName name="ANEXRE">'[8]Adicional sobre Materiais'!#REF!</definedName>
    <definedName name="ANEXRE_15">'[8]Adicional sobre Materiais'!#REF!</definedName>
    <definedName name="APTO_TIPO">#REF!</definedName>
    <definedName name="AREA">#REF!</definedName>
    <definedName name="_xlnm.Extract">[9]GUARANTÃS!#REF!</definedName>
    <definedName name="_xlnm.Print_Area" localSheetId="3">BDI!$A$1:$T$36</definedName>
    <definedName name="_xlnm.Print_Area" localSheetId="2">CRONOGRAMA!$A$1:$K$37</definedName>
    <definedName name="_xlnm.Print_Area" localSheetId="1">'MEMORIAL DE CALCULO'!$A$1:$G$101</definedName>
    <definedName name="_xlnm.Print_Area" localSheetId="0">'ORCAMENTO ANALÍTICO'!$A$1:$W$72</definedName>
    <definedName name="_xlnm.Print_Area">#REF!</definedName>
    <definedName name="area_impressÃO">#REF!</definedName>
    <definedName name="Área_impressão_IM">#REF!</definedName>
    <definedName name="AreaTeste">#REF!</definedName>
    <definedName name="AreaTeste2">#REF!</definedName>
    <definedName name="as">#REF!</definedName>
    <definedName name="AS2TickmarkLS">#REF!</definedName>
    <definedName name="ASA">#REF!</definedName>
    <definedName name="ASAS">#REF!</definedName>
    <definedName name="ASASAS">#REF!</definedName>
    <definedName name="asd">#REF!</definedName>
    <definedName name="asdasd">#REF!</definedName>
    <definedName name="asdasda">#REF!</definedName>
    <definedName name="Assistente_Administrativo">#REF!</definedName>
    <definedName name="Assistente_Administrativo_15">#REF!</definedName>
    <definedName name="B">#REF!</definedName>
    <definedName name="b_15">#REF!</definedName>
    <definedName name="b1398.">#REF!</definedName>
    <definedName name="Bancada">[7]INS!$B$425:$B$428</definedName>
    <definedName name="_xlnm.Database">#REF!</definedName>
    <definedName name="bdi">#REF!</definedName>
    <definedName name="BDI.Opcao" hidden="1">[10]DADOS!$F$18</definedName>
    <definedName name="BDI.TipoObra" hidden="1">[11]BDI!$A$138:$A$146</definedName>
    <definedName name="bdiconst">'[8]Adicional sobre Materiais'!#REF!</definedName>
    <definedName name="bdiconst_15">'[8]Adicional sobre Materiais'!#REF!</definedName>
    <definedName name="bdiforn">#REF!</definedName>
    <definedName name="bdimo">'[12]Comp BDI'!$H$58</definedName>
    <definedName name="bdimo_15">'[12]Comp BDI'!$H$58</definedName>
    <definedName name="BF" hidden="1">{#N/A,#N/A,FALSE,"CM BAR";#N/A,#N/A,FALSE,"SUBSOLO";#N/A,#N/A,FALSE,"TERREO";#N/A,#N/A,FALSE,"TIPO";#N/A,#N/A,FALSE,"DUP  INF";#N/A,#N/A,FALSE,"DUP SUP"}</definedName>
    <definedName name="BF_1" hidden="1">{#N/A,#N/A,FALSE,"CM BAR";#N/A,#N/A,FALSE,"SUBSOLO";#N/A,#N/A,FALSE,"TERREO";#N/A,#N/A,FALSE,"TIPO";#N/A,#N/A,FALSE,"DUP  INF";#N/A,#N/A,FALSE,"DUP SUP"}</definedName>
    <definedName name="bloco">#REF!</definedName>
    <definedName name="BLPH1">#REF!</definedName>
    <definedName name="bosta" hidden="1">{#N/A,#N/A,FALSE,"Cronograma";#N/A,#N/A,FALSE,"Cronogr. 2"}</definedName>
    <definedName name="bsfg">#REF!</definedName>
    <definedName name="BUCETA">#REF!</definedName>
    <definedName name="BuiltIn_Print_Titles">#REF!</definedName>
    <definedName name="BYANNA" hidden="1">{#N/A,#N/A,FALSE,"PR  06";#N/A,#N/A,FALSE,"PR  07";#N/A,#N/A,FALSE,"PR 08";#N/A,#N/A,FALSE,"PR 09";#N/A,#N/A,FALSE,"PR 40";#N/A,#N/A,FALSE,"PR 41";#N/A,#N/A,FALSE,"PR 45";#N/A,#N/A,FALSE,"PR 46";#N/A,#N/A,FALSE,"PR 55"}</definedName>
    <definedName name="C_">#REF!</definedName>
    <definedName name="CA´L" hidden="1">{#N/A,#N/A,FALSE,"Cronograma";#N/A,#N/A,FALSE,"Cronogr. 2"}</definedName>
    <definedName name="CalçadasExt">[7]INS!$B$324:$B$334</definedName>
    <definedName name="Calhas">[7]INS!$B$157:$B$162</definedName>
    <definedName name="CAMPINAS">#REF!</definedName>
    <definedName name="CAP">#REF!</definedName>
    <definedName name="CAPTALOUNAO">#REF!</definedName>
    <definedName name="cb">#REF!</definedName>
    <definedName name="CC">#REF!</definedName>
    <definedName name="ccc">#REF!</definedName>
    <definedName name="cccccc">#REF!</definedName>
    <definedName name="CélulaInicioPlanilha">#REF!</definedName>
    <definedName name="CélulaResumo">#REF!</definedName>
    <definedName name="CerâmicaExt">[7]INS!$B$213:$B$220</definedName>
    <definedName name="CerâmicaInt">[7]INS!$B$202:$B$209</definedName>
    <definedName name="ChapiscoEst">[7]INS!$B$35:$B$37</definedName>
    <definedName name="char_preenchimento">#REF!</definedName>
    <definedName name="CIDADES">#REF!</definedName>
    <definedName name="CLIENTE">#REF!</definedName>
    <definedName name="Cobertura">[7]INS!$B$140:$B$154</definedName>
    <definedName name="CÓDIGO">#REF!</definedName>
    <definedName name="Colabrador">#REF!</definedName>
    <definedName name="comp2">#REF!</definedName>
    <definedName name="CONCATENAR">CONCATENATE(#REF!," ",#REF!)</definedName>
    <definedName name="Concil_sFoccar">#REF!</definedName>
    <definedName name="concorrentes" hidden="1">{#N/A,#N/A,FALSE,"Cronograma";#N/A,#N/A,FALSE,"Cronogr. 2"}</definedName>
    <definedName name="CONDPAGTO">#REF!</definedName>
    <definedName name="Consol_sFoccar">#REF!</definedName>
    <definedName name="Contrapiso">[7]INS!$B$274:$B$276</definedName>
    <definedName name="CONTRATO">#REF!</definedName>
    <definedName name="CONV">#REF!</definedName>
    <definedName name="CONV1">#REF!</definedName>
    <definedName name="CONV2">#REF!</definedName>
    <definedName name="Copia">#REF!</definedName>
    <definedName name="Corrimão">[7]INS!$B$128:$B$135</definedName>
    <definedName name="CP">#REF!</definedName>
    <definedName name="_xlnm.Criteria">[9]GUARANTÃS!#REF!</definedName>
    <definedName name="CSA">#REF!</definedName>
    <definedName name="CUSTO">#REF!</definedName>
    <definedName name="CUSTO1">#REF!</definedName>
    <definedName name="CustoPreço">#REF!</definedName>
    <definedName name="cxczczxc">#REF!</definedName>
    <definedName name="d">#REF!</definedName>
    <definedName name="dadsada">#REF!</definedName>
    <definedName name="DATABASE">#REF!</definedName>
    <definedName name="DATAEMISSAO">#REF!</definedName>
    <definedName name="DATART">#REF!</definedName>
    <definedName name="DCF">#REF!</definedName>
    <definedName name="dd">#REF!</definedName>
    <definedName name="DEMONSTRATIVO_DO_RESULTADO_GERENCIAL___DGR">#REF!</definedName>
    <definedName name="Descrição">#REF!</definedName>
    <definedName name="DESONERACAO" hidden="1">IF(OR(Import.Desoneracao="DESONERADO",Import.Desoneracao="SIM"),"SIM","NÃO")</definedName>
    <definedName name="DESTINO">#REF!</definedName>
    <definedName name="DEZA">#REF!</definedName>
    <definedName name="DF" hidden="1">{#N/A,#N/A,TRUE,"TER  EXT";#N/A,#N/A,TRUE,"TER  EXT";#N/A,#N/A,TRUE,"LAT  ESQ";#N/A,#N/A,TRUE,"FRONTAL";#N/A,#N/A,TRUE,"POST";#N/A,#N/A,TRUE,"LAT  DIR"}</definedName>
    <definedName name="dfad">#REF!</definedName>
    <definedName name="dia3estac">#REF!</definedName>
    <definedName name="diaestaca">#REF!</definedName>
    <definedName name="diambase">#REF!</definedName>
    <definedName name="Dif_List">#REF!</definedName>
    <definedName name="Dif_Val">#REF!</definedName>
    <definedName name="Dificuldade">#REF!</definedName>
    <definedName name="DISCRIMINAÇÃO">#REF!</definedName>
    <definedName name="DOCUMENTO">#REF!</definedName>
    <definedName name="dolar">#REF!</definedName>
    <definedName name="e">#REF!</definedName>
    <definedName name="EEE">'[6]Anex V Plan. Equipam.'!#REF!</definedName>
    <definedName name="EEE_15">'[6]Anex V Plan. Equipam.'!#REF!</definedName>
    <definedName name="eeee">#REF!</definedName>
    <definedName name="EEEEEEEEEEEEEEEEEEEEEEEEEEE">#REF!</definedName>
    <definedName name="ele">[7]INS!$C$356:$C$359</definedName>
    <definedName name="ElétricaLista">[7]INS!$B$356:$B$362</definedName>
    <definedName name="EletricaPontos">[7]INS!$B$346:$B$353</definedName>
    <definedName name="EMPRESAS">OFFSET([13]Cotações!$B$25,0,0):OFFSET([13]Cotações!$H$29,-1,0)</definedName>
    <definedName name="Enc_Sociais_MOI">'[14]dados gerais'!$F$40</definedName>
    <definedName name="Enc_Sociais_MOI_15">'[14]dados gerais'!$F$40</definedName>
    <definedName name="epr">[15]BASE!#REF!</definedName>
    <definedName name="EQ">#REF!</definedName>
    <definedName name="EQUIPAMENTO">#REF!</definedName>
    <definedName name="erfff">#REF!</definedName>
    <definedName name="ES" hidden="1">{#N/A,#N/A,TRUE,"TER  EXT";#N/A,#N/A,TRUE,"TER  EXT";#N/A,#N/A,TRUE,"LAT  ESQ";#N/A,#N/A,TRUE,"FRONTAL";#N/A,#N/A,TRUE,"POST";#N/A,#N/A,TRUE,"LAT  DIR"}</definedName>
    <definedName name="Escavação_Manual_de_Valas">#REF!</definedName>
    <definedName name="EspecialExt">[7]INS!$B$253:$B$259</definedName>
    <definedName name="EspecialInt">[7]INS!$B$245:$B$250</definedName>
    <definedName name="estaca">#REF!</definedName>
    <definedName name="estaca3">#REF!</definedName>
    <definedName name="ESTADOS">#REF!</definedName>
    <definedName name="euro">#REF!</definedName>
    <definedName name="Excel_BuiltIn__FilterDatabase_1">#REF!</definedName>
    <definedName name="Excel_BuiltIn__FilterDatabase_2">"$#REF!.$A$6:$G$2467"</definedName>
    <definedName name="Excel_BuiltIn__FilterDatabase_2_1">#REF!</definedName>
    <definedName name="Excel_BuiltIn__FilterDatabase_2_1_1">#REF!</definedName>
    <definedName name="Excel_BuiltIn__FilterDatabase_2_1_3">#REF!</definedName>
    <definedName name="Excel_BuiltIn__FilterDatabase_4">#REF!</definedName>
    <definedName name="Excel_BuiltIn__FilterDatabase_4_10">#REF!</definedName>
    <definedName name="Excel_BuiltIn__FilterDatabase_4_11">#REF!</definedName>
    <definedName name="Excel_BuiltIn__FilterDatabase_4_2">#REF!</definedName>
    <definedName name="Excel_BuiltIn__FilterDatabase_4_9">#REF!</definedName>
    <definedName name="Excel_BuiltIn_Criteria">[9]GUARANTÃS!#REF!</definedName>
    <definedName name="Excel_BuiltIn_Database">[9]GUARANTÃS!#REF!</definedName>
    <definedName name="Excel_BuiltIn_Extract">[9]GUARANTÃS!#REF!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_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3_1_3">#REF!</definedName>
    <definedName name="Excel_BuiltIn_Print_Area_14">#REF!</definedName>
    <definedName name="Excel_BuiltIn_Print_Area_14_1">#REF!</definedName>
    <definedName name="Excel_BuiltIn_Print_Area_15_1">#REF!</definedName>
    <definedName name="Excel_BuiltIn_Print_Area_16">"$#REF!.$A$1:$H$233"</definedName>
    <definedName name="Excel_BuiltIn_Print_Area_17">"$#REF!.$A$1:$G$23"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"$#REF!.$A$1:$F$2467"</definedName>
    <definedName name="Excel_BuiltIn_Print_Area_2_1_10">#REF!</definedName>
    <definedName name="Excel_BuiltIn_Print_Area_2_1_11">#REF!</definedName>
    <definedName name="Excel_BuiltIn_Print_Area_2_1_2">#REF!</definedName>
    <definedName name="Excel_BuiltIn_Print_Area_2_1_3">#REF!</definedName>
    <definedName name="Excel_BuiltIn_Print_Area_2_1_9">#REF!</definedName>
    <definedName name="Excel_BuiltIn_Print_Area_21_1">#REF!</definedName>
    <definedName name="Excel_BuiltIn_Print_Area_23_1">#REF!</definedName>
    <definedName name="Excel_BuiltIn_Print_Area_26_1">#REF!</definedName>
    <definedName name="Excel_BuiltIn_Print_Area_3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2">#REF!</definedName>
    <definedName name="Excel_BuiltIn_Print_Area_3_1_1_1_2_1">#REF!</definedName>
    <definedName name="Excel_BuiltIn_Print_Area_3_1_1_10">#REF!</definedName>
    <definedName name="Excel_BuiltIn_Print_Area_3_1_1_11">#REF!</definedName>
    <definedName name="Excel_BuiltIn_Print_Area_3_1_1_2">#REF!</definedName>
    <definedName name="Excel_BuiltIn_Print_Area_3_1_1_6">#REF!</definedName>
    <definedName name="Excel_BuiltIn_Print_Area_3_1_1_8">#REF!</definedName>
    <definedName name="Excel_BuiltIn_Print_Area_3_1_1_9">#REF!</definedName>
    <definedName name="Excel_BuiltIn_Print_Area_3_1_10">#REF!</definedName>
    <definedName name="Excel_BuiltIn_Print_Area_3_1_11">#REF!</definedName>
    <definedName name="Excel_BuiltIn_Print_Area_3_1_2">#REF!</definedName>
    <definedName name="Excel_BuiltIn_Print_Area_3_1_3">#REF!</definedName>
    <definedName name="Excel_BuiltIn_Print_Area_3_1_6">#REF!</definedName>
    <definedName name="Excel_BuiltIn_Print_Area_3_1_8">#REF!</definedName>
    <definedName name="Excel_BuiltIn_Print_Area_3_1_9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2">#REF!</definedName>
    <definedName name="Excel_BuiltIn_Print_Area_4_1_3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7_1_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">#REF!</definedName>
    <definedName name="Excel_BuiltIn_Print_Titles_1_1">#REF!</definedName>
    <definedName name="Excel_BuiltIn_Print_Titles_1_1_1">#REF!</definedName>
    <definedName name="Excel_BuiltIn_Print_Titles_1_1_3">#REF!</definedName>
    <definedName name="Excel_BuiltIn_Print_Titles_10">#REF!</definedName>
    <definedName name="Excel_BuiltIn_Print_Titles_10_1">"$BLH_QUA.$A$1:$AMJ$10"</definedName>
    <definedName name="Excel_BuiltIn_Print_Titles_10_1_1">#REF!</definedName>
    <definedName name="Excel_BuiltIn_Print_Titles_10_3">#REF!</definedName>
    <definedName name="Excel_BuiltIn_Print_Titles_11">#REF!</definedName>
    <definedName name="Excel_BuiltIn_Print_Titles_11_1">"$PA_02CD.$A$1:$AMJ$9"</definedName>
    <definedName name="Excel_BuiltIn_Print_Titles_11_1_1">#REF!,#REF!</definedName>
    <definedName name="Excel_BuiltIn_Print_Titles_11_1_1_1">#REF!</definedName>
    <definedName name="Excel_BuiltIn_Print_Titles_11_3">#REF!</definedName>
    <definedName name="Excel_BuiltIn_Print_Titles_12">#REF!</definedName>
    <definedName name="Excel_BuiltIn_Print_Titles_12_1">#REF!</definedName>
    <definedName name="Excel_BuiltIn_Print_Titles_12_1_1">"$PA_02SD.$A$1:$AMJ$9"</definedName>
    <definedName name="Excel_BuiltIn_Print_Titles_12_1_3">"$PA_02SD.$A$1:$AMJ$9"</definedName>
    <definedName name="Excel_BuiltIn_Print_Titles_12_3">#REF!</definedName>
    <definedName name="Excel_BuiltIn_Print_Titles_13">#REF!</definedName>
    <definedName name="Excel_BuiltIn_Print_Titles_13_1">#REF!</definedName>
    <definedName name="Excel_BuiltIn_Print_Titles_13_1_1">#REF!</definedName>
    <definedName name="Excel_BuiltIn_Print_Titles_14">"$PA_01CD.$A$1:$AMJ$9"</definedName>
    <definedName name="Excel_BuiltIn_Print_Titles_14_1">#REF!,#REF!</definedName>
    <definedName name="Excel_BuiltIn_Print_Titles_14_1_1">#REF!</definedName>
    <definedName name="Excel_BuiltIn_Print_Titles_15_1">#REF!,#REF!</definedName>
    <definedName name="Excel_BuiltIn_Print_Titles_15_1_1">#REF!,#REF!</definedName>
    <definedName name="Excel_BuiltIn_Print_Titles_15_1_1_1">#REF!,#REF!</definedName>
    <definedName name="Excel_BuiltIn_Print_Titles_16_1">#REF!,#REF!</definedName>
    <definedName name="Excel_BuiltIn_Print_Titles_16_1_1">#REF!,#REF!</definedName>
    <definedName name="Excel_BuiltIn_Print_Titles_17_1">#REF!,#REF!</definedName>
    <definedName name="Excel_BuiltIn_Print_Titles_17_1_1">#REF!,#REF!</definedName>
    <definedName name="Excel_BuiltIn_Print_Titles_17_1_1_1">'[5]rev int TP'!$A$1:$B$65510,'[5]rev int TP'!$A$1:$IV$6</definedName>
    <definedName name="Excel_BuiltIn_Print_Titles_17_1_1_1_1">#REF!</definedName>
    <definedName name="Excel_BuiltIn_Print_Titles_17_1_1_1_1_1">#REF!</definedName>
    <definedName name="Excel_BuiltIn_Print_Titles_18_1">'[5]rev int TP'!$A$1:$B$65536,'[5]rev int TP'!$A$1:$IV$6</definedName>
    <definedName name="Excel_BuiltIn_Print_Titles_18_1_1">#REF!,#REF!</definedName>
    <definedName name="Excel_BuiltIn_Print_Titles_18_1_1_1">#REF!</definedName>
    <definedName name="Excel_BuiltIn_Print_Titles_18_1_1_1_1">#REF!</definedName>
    <definedName name="Excel_BuiltIn_Print_Titles_19_1">#REF!,#REF!</definedName>
    <definedName name="Excel_BuiltIn_Print_Titles_19_1_1">#REF!,#REF!</definedName>
    <definedName name="Excel_BuiltIn_Print_Titles_19_1_1_1">#REF!</definedName>
    <definedName name="Excel_BuiltIn_Print_Titles_19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"$#REF!.$A$1:$AMJ$6"</definedName>
    <definedName name="Excel_BuiltIn_Print_Titles_2_1_1_2">([16]PLO!$A$1:$M$64826,[16]PLO!$A$1:$IV$13)</definedName>
    <definedName name="Excel_BuiltIn_Print_Titles_2_1_1_3">([16]PLO!$A$1:$M$64826,[16]PLO!$A$1:$IV$13)</definedName>
    <definedName name="Excel_BuiltIn_Print_Titles_2_1_10">(#REF!,#REF!)</definedName>
    <definedName name="Excel_BuiltIn_Print_Titles_2_1_11">(#REF!,#REF!)</definedName>
    <definedName name="Excel_BuiltIn_Print_Titles_2_1_2">([17]PLO!$A$1:$M$64826,[17]PLO!$A$1:$IV$13)</definedName>
    <definedName name="Excel_BuiltIn_Print_Titles_2_1_2_1">([16]PLO!$A$1:$M$64826,[16]PLO!$A$1:$IV$13)</definedName>
    <definedName name="Excel_BuiltIn_Print_Titles_2_1_3">(#REF!,#REF!)</definedName>
    <definedName name="Excel_BuiltIn_Print_Titles_2_1_3_1">([16]PLO!$A$1:$M$64826,[16]PLO!$A$1:$IV$13)</definedName>
    <definedName name="Excel_BuiltIn_Print_Titles_2_1_4">([16]PLO!$A$1:$M$64826,[16]PLO!$A$1:$IV$13)</definedName>
    <definedName name="Excel_BuiltIn_Print_Titles_2_1_5">([16]PLO!$A$1:$M$64826,[16]PLO!$A$1:$IV$13)</definedName>
    <definedName name="Excel_BuiltIn_Print_Titles_2_1_6">([16]PLO!$A$1:$M$64826,[16]PLO!$A$1:$IV$13)</definedName>
    <definedName name="Excel_BuiltIn_Print_Titles_2_1_7">([16]PLO!$A$1:$M$64826,[16]PLO!$A$1:$IV$13)</definedName>
    <definedName name="Excel_BuiltIn_Print_Titles_2_1_8">([16]PLO!$A$1:$M$64826,[16]PLO!$A$1:$IV$13)</definedName>
    <definedName name="Excel_BuiltIn_Print_Titles_2_1_9">(#REF!,#REF!)</definedName>
    <definedName name="Excel_BuiltIn_Print_Titles_2_3">#REF!</definedName>
    <definedName name="Excel_BuiltIn_Print_Titles_2_4">"$#REF!.$A$1:$M$65367;$#REF!.$A$1:$IV$13"</definedName>
    <definedName name="Excel_BuiltIn_Print_Titles_20_1">#REF!,#REF!</definedName>
    <definedName name="Excel_BuiltIn_Print_Titles_20_1_1">#REF!,#REF!</definedName>
    <definedName name="Excel_BuiltIn_Print_Titles_21_1">#REF!,#REF!</definedName>
    <definedName name="Excel_BuiltIn_Print_Titles_21_1_1">#REF!,#REF!</definedName>
    <definedName name="Excel_BuiltIn_Print_Titles_21_1_1_1">#REF!</definedName>
    <definedName name="Excel_BuiltIn_Print_Titles_21_1_1_1_1">#REF!</definedName>
    <definedName name="Excel_BuiltIn_Print_Titles_3">#REF!</definedName>
    <definedName name="Excel_BuiltIn_Print_Titles_3_1">"$BLA_ADM.$A$1:$AMJ$9"</definedName>
    <definedName name="Excel_BuiltIn_Print_Titles_3_1_1">#REF!</definedName>
    <definedName name="Excel_BuiltIn_Print_Titles_3_1_1_1">#REF!</definedName>
    <definedName name="Excel_BuiltIn_Print_Titles_3_1_1_1_1">"$BLB_AU_BI.$A$1:$AMJ$1"</definedName>
    <definedName name="Excel_BuiltIn_Print_Titles_3_1_1_2">#REF!</definedName>
    <definedName name="Excel_BuiltIn_Print_Titles_3_1_1_3">#REF!</definedName>
    <definedName name="Excel_BuiltIn_Print_Titles_3_1_10">#REF!</definedName>
    <definedName name="Excel_BuiltIn_Print_Titles_3_1_11">#REF!</definedName>
    <definedName name="Excel_BuiltIn_Print_Titles_3_1_2">#REF!</definedName>
    <definedName name="Excel_BuiltIn_Print_Titles_3_1_3">#REF!</definedName>
    <definedName name="Excel_BuiltIn_Print_Titles_3_1_6">#REF!</definedName>
    <definedName name="Excel_BuiltIn_Print_Titles_3_1_8">#REF!</definedName>
    <definedName name="Excel_BuiltIn_Print_Titles_3_1_9">#REF!</definedName>
    <definedName name="Excel_BuiltIn_Print_Titles_3_2">#REF!</definedName>
    <definedName name="Excel_BuiltIn_Print_Titles_3_3">#REF!</definedName>
    <definedName name="Excel_BuiltIn_Print_Titles_3_5">#REF!</definedName>
    <definedName name="Excel_BuiltIn_Print_Titles_3_6">#REF!</definedName>
    <definedName name="Excel_BuiltIn_Print_Titles_3_8">#REF!</definedName>
    <definedName name="Excel_BuiltIn_Print_Titles_4">#REF!</definedName>
    <definedName name="Excel_BuiltIn_Print_Titles_4_1">"$BLB_AU_BI.$A$1:$AMJ$8"</definedName>
    <definedName name="Excel_BuiltIn_Print_Titles_4_1_1">#REF!</definedName>
    <definedName name="Excel_BuiltIn_Print_Titles_4_1_2">#REF!</definedName>
    <definedName name="Excel_BuiltIn_Print_Titles_4_1_3">#REF!</definedName>
    <definedName name="Excel_BuiltIn_Print_Titles_4_3">#REF!</definedName>
    <definedName name="Excel_BuiltIn_Print_Titles_5">#REF!</definedName>
    <definedName name="Excel_BuiltIn_Print_Titles_5_1">#REF!,#REF!</definedName>
    <definedName name="Excel_BuiltIn_Print_Titles_5_3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7">'[18]rev int TP'!$A$1:$B$65536,'[18]rev int TP'!$A$1:$IV$6</definedName>
    <definedName name="Excel_BuiltIn_Print_Titles_7_1">#REF!</definedName>
    <definedName name="Excel_BuiltIn_Print_Titles_7_3">#REF!</definedName>
    <definedName name="Excel_BuiltIn_Print_Titles_8">#REF!</definedName>
    <definedName name="Excel_BuiltIn_Print_Titles_8_1">"$BLF_4SL.$A$1:$AMJ$8"</definedName>
    <definedName name="Excel_BuiltIn_Print_Titles_8_1_1">#REF!</definedName>
    <definedName name="Excel_BuiltIn_Print_Titles_8_1_1_2">(#REF!,#REF!)</definedName>
    <definedName name="Excel_BuiltIn_Print_Titles_8_1_10">(#REF!,#REF!)</definedName>
    <definedName name="Excel_BuiltIn_Print_Titles_8_1_11">(#REF!,#REF!)</definedName>
    <definedName name="Excel_BuiltIn_Print_Titles_8_1_3">(#REF!,#REF!)</definedName>
    <definedName name="Excel_BuiltIn_Print_Titles_8_1_6">(#REF!,#REF!)</definedName>
    <definedName name="Excel_BuiltIn_Print_Titles_8_1_8">(#REF!,#REF!)</definedName>
    <definedName name="Excel_BuiltIn_Print_Titles_8_1_9">(#REF!,#REF!)</definedName>
    <definedName name="Excel_BuiltIn_Print_Titles_8_3">#REF!</definedName>
    <definedName name="Excel_BuiltIn_Print_Titles_9">#REF!</definedName>
    <definedName name="Excel_BuiltIn_Print_Titles_9_1">"$BLG_VES.$A$1:$AMJ$10"</definedName>
    <definedName name="Excel_BuiltIn_Print_Titles_9_1_1">#REF!</definedName>
    <definedName name="Excel_BuiltIn_Print_Titles_9_3">#REF!</definedName>
    <definedName name="excluir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f">#REF!</definedName>
    <definedName name="familias">#REF!</definedName>
    <definedName name="Fases">[7]INS!$B$7:$B$19</definedName>
    <definedName name="FATOR_A">'[6]Fator K'!#REF!</definedName>
    <definedName name="FATOR_B">'[6]Fator K'!#REF!</definedName>
    <definedName name="FATOR_B_15">'[6]Fator K'!#REF!</definedName>
    <definedName name="Fator_Eqptos">'[14]dados gerais'!$F$42</definedName>
    <definedName name="Fator_Eqptos_15">'[14]dados gerais'!$F$42</definedName>
    <definedName name="FD_1">#REF!</definedName>
    <definedName name="FD_2">#REF!</definedName>
    <definedName name="fdf" hidden="1">{#N/A,#N/A,FALSE,"SS 1";#N/A,#N/A,FALSE,"SS 2";#N/A,#N/A,FALSE,"TER 1 (1)";#N/A,#N/A,FALSE,"TER 1 (2)";#N/A,#N/A,FALSE,"TER 2 ";#N/A,#N/A,FALSE,"TP  (1)";#N/A,#N/A,FALSE,"TP  (2)";#N/A,#N/A,FALSE,"CM BAR"}</definedName>
    <definedName name="fdjfksdjkfljsdlkfsjd">[9]GUARANTÃS!#REF!</definedName>
    <definedName name="fdsfdf">#REF!</definedName>
    <definedName name="fdsgdsgsdfgsdgsd">#REF!</definedName>
    <definedName name="fe">#REF!</definedName>
    <definedName name="fee">#REF!</definedName>
    <definedName name="FERIADOS_1">#REF!</definedName>
    <definedName name="FERIADOS_2">#REF!</definedName>
    <definedName name="FERIAS24m">[19]RESUMO!$H$12:$K$24</definedName>
    <definedName name="FERIAS24m_15">[19]RESUMO!$H$12:$K$24</definedName>
    <definedName name="FERIAS36m">[19]RESUMO!$I$12:$K$24</definedName>
    <definedName name="FERIAS36m_15">[19]RESUMO!$I$12:$K$24</definedName>
    <definedName name="FEVA">#REF!</definedName>
    <definedName name="ff">#REF!</definedName>
    <definedName name="ffdf" hidden="1">{#N/A,#N/A,FALSE,"LEVFER V2 P";#N/A,#N/A,FALSE,"LEVFER V2 P10%"}</definedName>
    <definedName name="ffffffffffffff">#REF!</definedName>
    <definedName name="FG_1">#REF!</definedName>
    <definedName name="FG_2">#REF!</definedName>
    <definedName name="FI_1">#REF!</definedName>
    <definedName name="FI_2">#REF!</definedName>
    <definedName name="FINALIDADE">#REF!</definedName>
    <definedName name="flg_preencher_fase">#REF!</definedName>
    <definedName name="FM">#REF!</definedName>
    <definedName name="Format">#REF!</definedName>
    <definedName name="Formato_da_Loja">#REF!</definedName>
    <definedName name="FORMATOS">#REF!</definedName>
    <definedName name="FORMTEC">#REF!</definedName>
    <definedName name="formula">#REF!</definedName>
    <definedName name="Forro">[7]INS!$B$262:$B$265</definedName>
    <definedName name="FUNCAO_3_6">[20]BASE!#REF!</definedName>
    <definedName name="FUNCAO_3_6_15">[20]BASE!#REF!</definedName>
    <definedName name="FUNCAO_7_6">[20]BASE!#REF!</definedName>
    <definedName name="FUNCAO_7_6_15">[20]BASE!#REF!</definedName>
    <definedName name="FUNCAO_8_6">[20]BASE!#REF!</definedName>
    <definedName name="FUNCAO_8_6_15">[20]BASE!#REF!</definedName>
    <definedName name="fuste">#REF!</definedName>
    <definedName name="gdfsdfdsgsdgsd">#REF!</definedName>
    <definedName name="GFG">#REF!</definedName>
    <definedName name="GFG_1">#REF!</definedName>
    <definedName name="gkjdfiakdfnadskfhapds">#REF!</definedName>
    <definedName name="gr">#REF!</definedName>
    <definedName name="Grama">[7]INS!$B$337:$B$342</definedName>
    <definedName name="gran">'[21]#REF'!$A$57</definedName>
    <definedName name="Granito_01" hidden="1">{#N/A,#N/A,FALSE,"CM BAR";#N/A,#N/A,FALSE,"SUBSOLO";#N/A,#N/A,FALSE,"TERREO";#N/A,#N/A,FALSE,"TIPO";#N/A,#N/A,FALSE,"DUP  INF";#N/A,#N/A,FALSE,"DUP SUP"}</definedName>
    <definedName name="granito_02">#REF!</definedName>
    <definedName name="Graute_p_Alvenaria">#REF!</definedName>
    <definedName name="h">#REF!</definedName>
    <definedName name="h_15">#REF!</definedName>
    <definedName name="Header">#REF!</definedName>
    <definedName name="HidroLista">[7]INS!$B$380:$B$387</definedName>
    <definedName name="HidroPontos">[7]INS!$B$365:$B$377</definedName>
    <definedName name="HIPERMERCADO">#REF!</definedName>
    <definedName name="IAD">#REF!</definedName>
    <definedName name="IAD_15">#REF!</definedName>
    <definedName name="IAP">#REF!</definedName>
    <definedName name="IAP_15">#REF!</definedName>
    <definedName name="IAS">#REF!</definedName>
    <definedName name="IAS_15">#REF!</definedName>
    <definedName name="IAU01_15">#REF!</definedName>
    <definedName name="IAU02_15">#REF!</definedName>
    <definedName name="IAU03_15">#REF!</definedName>
    <definedName name="IAU04_15">#REF!</definedName>
    <definedName name="IAU05_15">#REF!</definedName>
    <definedName name="IAU07_15">#REF!</definedName>
    <definedName name="IAX">#REF!</definedName>
    <definedName name="IAX_15">#REF!</definedName>
    <definedName name="IBL">#REF!</definedName>
    <definedName name="IBL_15">#REF!</definedName>
    <definedName name="IEC11_15">#REF!</definedName>
    <definedName name="IEG">#REF!</definedName>
    <definedName name="IEG_15">#REF!</definedName>
    <definedName name="IEG01_15">#REF!</definedName>
    <definedName name="IEG02_15">#REF!</definedName>
    <definedName name="IEG03_15">#REF!</definedName>
    <definedName name="IEH01_15">#REF!</definedName>
    <definedName name="IEH02_15">#REF!</definedName>
    <definedName name="IEH03_15">#REF!</definedName>
    <definedName name="IEI">#REF!</definedName>
    <definedName name="IEI_15">#REF!</definedName>
    <definedName name="ILB">#REF!</definedName>
    <definedName name="ILB_15">#REF!</definedName>
    <definedName name="IMD">#REF!</definedName>
    <definedName name="IMD_15">#REF!</definedName>
    <definedName name="IME">#REF!</definedName>
    <definedName name="IME_15">#REF!</definedName>
    <definedName name="IMO">#REF!</definedName>
    <definedName name="IMO_15">#REF!</definedName>
    <definedName name="IMPERMEABILIZACAO">#REF!</definedName>
    <definedName name="Impermeabilizações">[7]INS!$B$165:$B$170</definedName>
    <definedName name="Import.Desoneracao" hidden="1">OFFSET([11]DADOS!$G$18,0,-1)</definedName>
    <definedName name="IMR">#REF!</definedName>
    <definedName name="IMR_15">#REF!</definedName>
    <definedName name="INDICES">[13]Cotações!$B$22:OFFSET([13]Cotações!$I$24,-1,0)</definedName>
    <definedName name="Inf.G_Flor">#REF!</definedName>
    <definedName name="Inf.G_Trad">#REF!</definedName>
    <definedName name="insthidro">[7]INS!$C$380:$C$385</definedName>
    <definedName name="ISS">#REF!</definedName>
    <definedName name="ISS_15">#REF!</definedName>
    <definedName name="ITG">#REF!</definedName>
    <definedName name="ITG_15">#REF!</definedName>
    <definedName name="ITS">#REF!</definedName>
    <definedName name="ITS_15">#REF!</definedName>
    <definedName name="IVG">#REF!</definedName>
    <definedName name="IVG_15">#REF!</definedName>
    <definedName name="IZL">#REF!</definedName>
    <definedName name="IZL_15">#REF!</definedName>
    <definedName name="J19_">#REF!</definedName>
    <definedName name="JANA">#REF!</definedName>
    <definedName name="Janelas">[7]INS!$B$103:$B$124</definedName>
    <definedName name="jjy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JOSI">#REF!</definedName>
    <definedName name="JULA">#REF!</definedName>
    <definedName name="JUNA">#REF!</definedName>
    <definedName name="Juridico_Acumul">#REF!</definedName>
    <definedName name="Jurídico_Mês">#REF!</definedName>
    <definedName name="L_">#REF!</definedName>
    <definedName name="Lastro_de_concreto_usinado">#REF!</definedName>
    <definedName name="Latex_Pva">#REF!</definedName>
    <definedName name="LEISSOCIAIS">#REF!</definedName>
    <definedName name="lista">#REF!</definedName>
    <definedName name="LLL">#REF!</definedName>
    <definedName name="llllllllllllllllllllllll">#REF!</definedName>
    <definedName name="lo" hidden="1">{#N/A,#N/A,FALSE,"CM BAR";#N/A,#N/A,FALSE,"SUBSOLO";#N/A,#N/A,FALSE,"TERREO";#N/A,#N/A,FALSE,"TIPO";#N/A,#N/A,FALSE,"DUP  INF";#N/A,#N/A,FALSE,"DUP SUP"}</definedName>
    <definedName name="lo_1" hidden="1">{#N/A,#N/A,FALSE,"CM BAR";#N/A,#N/A,FALSE,"SUBSOLO";#N/A,#N/A,FALSE,"TERREO";#N/A,#N/A,FALSE,"TIPO";#N/A,#N/A,FALSE,"DUP  INF";#N/A,#N/A,FALSE,"DUP SUP"}</definedName>
    <definedName name="LOCALIDADE">#REF!</definedName>
    <definedName name="LOCALIDADES">#REF!</definedName>
    <definedName name="Louças">[7]INS!$B$390:$B$408</definedName>
    <definedName name="MACEQUI">'[6]Anex V Plan. Equipam.'!#REF!</definedName>
    <definedName name="MACEQUI_15">'[6]Anex V Plan. Equipam.'!#REF!</definedName>
    <definedName name="MACLIM">'[6]Anex. I Lim. Sup'!#REF!</definedName>
    <definedName name="MACLIM_15">'[6]Anex. I Lim. Sup'!#REF!</definedName>
    <definedName name="MACNIV">#REF!</definedName>
    <definedName name="MACVEQ">'[6]Anex V Plan. Equipam.'!#REF!</definedName>
    <definedName name="MACVEQ_15">'[6]Anex V Plan. Equipam.'!#REF!</definedName>
    <definedName name="MACZEQ">'[6]Anex V Plan. Equipam.'!#REF!</definedName>
    <definedName name="MACZEQ_15">'[6]Anex V Plan. Equipam.'!#REF!</definedName>
    <definedName name="MAIA">#REF!</definedName>
    <definedName name="MARA">#REF!</definedName>
    <definedName name="marco">#REF!</definedName>
    <definedName name="Mat">#REF!</definedName>
    <definedName name="Metais">[7]INS!$B$411:$B$422</definedName>
    <definedName name="MG">#REF!</definedName>
    <definedName name="Mod">#REF!</definedName>
    <definedName name="modelo" hidden="1">{#N/A,#N/A,FALSE,"CM BAR";#N/A,#N/A,FALSE,"SUBSOLO";#N/A,#N/A,FALSE,"TERREO";#N/A,#N/A,FALSE,"TIPO";#N/A,#N/A,FALSE,"DUP  INF";#N/A,#N/A,FALSE,"DUP SUP"}</definedName>
    <definedName name="modelo_1" hidden="1">{#N/A,#N/A,FALSE,"CM BAR";#N/A,#N/A,FALSE,"SUBSOLO";#N/A,#N/A,FALSE,"TERREO";#N/A,#N/A,FALSE,"TIPO";#N/A,#N/A,FALSE,"DUP  INF";#N/A,#N/A,FALSE,"DUP SUP"}</definedName>
    <definedName name="MOdir">#REF!</definedName>
    <definedName name="MOIND">#REF!</definedName>
    <definedName name="Movimento">[7]INS!$B$23:$B$25</definedName>
    <definedName name="NCOMPOSICOES">0</definedName>
    <definedName name="NCOTACOES">0</definedName>
    <definedName name="NEMPRESAS">3</definedName>
    <definedName name="NINDICES">1</definedName>
    <definedName name="NOMLIC">'[6]Fator K'!$B$8</definedName>
    <definedName name="NOVA">#REF!</definedName>
    <definedName name="NRELATORIOS">COUNTA([13]Relatórios!$A:$A)-2</definedName>
    <definedName name="NumerEmpresa">3</definedName>
    <definedName name="NumerIndice">1</definedName>
    <definedName name="Objeto">"Referência"</definedName>
    <definedName name="OBRA" hidden="1">{#N/A,#N/A,FALSE,"SS 1";#N/A,#N/A,FALSE,"SS 2";#N/A,#N/A,FALSE,"TER 1 (1)";#N/A,#N/A,FALSE,"TER 1 (2)";#N/A,#N/A,FALSE,"TER 2";#N/A,#N/A,FALSE,"TIPO";#N/A,#N/A,FALSE,"CM  BAR"}</definedName>
    <definedName name="oi" hidden="1">{#N/A,#N/A,FALSE,"PR  06";#N/A,#N/A,FALSE,"PR  07";#N/A,#N/A,FALSE,"PR 08";#N/A,#N/A,FALSE,"PR 09";#N/A,#N/A,FALSE,"PR 40";#N/A,#N/A,FALSE,"PR 41";#N/A,#N/A,FALSE,"PR 45";#N/A,#N/A,FALSE,"PR 46";#N/A,#N/A,FALSE,"PR 55"}</definedName>
    <definedName name="oii">#REF!</definedName>
    <definedName name="olkmghtg">#REF!</definedName>
    <definedName name="OUTA">#REF!</definedName>
    <definedName name="OutrosPisos">[7]INS!$B$292:$B$299</definedName>
    <definedName name="P" hidden="1">{#N/A,#N/A,FALSE,"SS 1";#N/A,#N/A,FALSE,"SS 2";#N/A,#N/A,FALSE,"TER 1 (1)";#N/A,#N/A,FALSE,"TER 1 (2)";#N/A,#N/A,FALSE,"TER 2";#N/A,#N/A,FALSE,"TIPO";#N/A,#N/A,FALSE,"CM  BAR"}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inéis">[7]INS!$B$69:$B$73</definedName>
    <definedName name="perfura">#REF!</definedName>
    <definedName name="PintForro">[7]INS!$B$231:$B$233</definedName>
    <definedName name="PinturaExt">[7]INS!$B$236:$B$241</definedName>
    <definedName name="PinturaInt">[7]INS!$B$223:$B$228</definedName>
    <definedName name="PisoCerâmico">[7]INS!$B$280:$B$289</definedName>
    <definedName name="PLAN">#REF!</definedName>
    <definedName name="Plan_15">#REF!</definedName>
    <definedName name="planilha" hidden="1">{#N/A,#N/A,FALSE,"SS 1";#N/A,#N/A,FALSE,"SS 2";#N/A,#N/A,FALSE,"TER 1 (1)";#N/A,#N/A,FALSE,"TER 1 (2)";#N/A,#N/A,FALSE,"TER 2";#N/A,#N/A,FALSE,"TIPO";#N/A,#N/A,FALSE,"CM  BAR"}</definedName>
    <definedName name="PLANIV">#REF!</definedName>
    <definedName name="PLENSCO">'[6]Anex VIII Encargos Soc'!#REF!</definedName>
    <definedName name="PLENSCO_15">'[6]Anex VIII Encargos Soc'!#REF!</definedName>
    <definedName name="Popular" hidden="1">{#N/A,#N/A,FALSE,"Cronograma";#N/A,#N/A,FALSE,"Cronogr. 2"}</definedName>
    <definedName name="Portas">[7]INS!$B$77:$B$100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PPPPPPPPP">#REF!</definedName>
    <definedName name="PPPPPPPPPPP">#REF!</definedName>
    <definedName name="pppppppppppp">#REF!</definedName>
    <definedName name="prazo">#REF!</definedName>
    <definedName name="PREC">'[14] PREC'!$B$6:$Q$538</definedName>
    <definedName name="PREC_15">'[14] PREC'!$B$6:$Q$538</definedName>
    <definedName name="Preço">#REF!</definedName>
    <definedName name="Print_Area">#REF!</definedName>
    <definedName name="Print_Area_MI">#REF!</definedName>
    <definedName name="Print_Titles_MI">#REF!</definedName>
    <definedName name="PROJETO">#REF!</definedName>
    <definedName name="Q">#REF!</definedName>
    <definedName name="qewf">#REF!</definedName>
    <definedName name="qfew">#REF!</definedName>
    <definedName name="qg">#REF!</definedName>
    <definedName name="qqq">#REF!</definedName>
    <definedName name="qqqqq">#REF!</definedName>
    <definedName name="qqqqqqq">#REF!</definedName>
    <definedName name="qtd3esta">#REF!</definedName>
    <definedName name="qtdbase">#REF!</definedName>
    <definedName name="qtdbltub">#REF!</definedName>
    <definedName name="qtdestac">#REF!</definedName>
    <definedName name="qtdsap">#REF!</definedName>
    <definedName name="qtdtub">#REF!</definedName>
    <definedName name="QUAD1">#N/A</definedName>
    <definedName name="QUAD11">#N/A</definedName>
    <definedName name="QUAD21">#N/A</definedName>
    <definedName name="QUAD211">#N/A</definedName>
    <definedName name="QUAD22">#N/A</definedName>
    <definedName name="QUAD221">#N/A</definedName>
    <definedName name="QUAD23">#N/A</definedName>
    <definedName name="qwef">#REF!</definedName>
    <definedName name="qwegft">#REF!</definedName>
    <definedName name="qwf">#REF!</definedName>
    <definedName name="qwg">#REF!</definedName>
    <definedName name="RawData">#REF!</definedName>
    <definedName name="RawHeader">#REF!</definedName>
    <definedName name="REF">#REF!</definedName>
    <definedName name="REFORMA">'[22]NBRES-92'!#REF!</definedName>
    <definedName name="REFTUB">#REF!</definedName>
    <definedName name="REG">#REF!</definedName>
    <definedName name="RelatoriosFontes">OFFSET([13]Relatórios!$A$5,1,0,NRELATORIOS)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OBRAS">#REF!</definedName>
    <definedName name="Reporting_Acumul">#REF!</definedName>
    <definedName name="Reporting_Mês">#REF!</definedName>
    <definedName name="Requadramento">[7]INS!$B$196:$B$197</definedName>
    <definedName name="rerf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ult_99vs00">#REF!</definedName>
    <definedName name="Reuniao" hidden="1">{#N/A,#N/A,FALSE,"CM BAR";#N/A,#N/A,FALSE,"SUBSOLO";#N/A,#N/A,FALSE,"TERREO";#N/A,#N/A,FALSE,"TIPO";#N/A,#N/A,FALSE,"DUP  INF";#N/A,#N/A,FALSE,"DUP SUP"}</definedName>
    <definedName name="Reuniao_1" hidden="1">{#N/A,#N/A,FALSE,"CM BAR";#N/A,#N/A,FALSE,"SUBSOLO";#N/A,#N/A,FALSE,"TERREO";#N/A,#N/A,FALSE,"TIPO";#N/A,#N/A,FALSE,"DUP  INF";#N/A,#N/A,FALSE,"DUP SUP"}</definedName>
    <definedName name="rev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Ext">[7]INS!$B$187:$B$188</definedName>
    <definedName name="RevForro">[7]INS!$B$191:$B$193</definedName>
    <definedName name="RevInt">[7]INS!$B$183:$B$184</definedName>
    <definedName name="REVISÃO">#REF!</definedName>
    <definedName name="rio" hidden="1">{#N/A,#N/A,FALSE,"Cronograma";#N/A,#N/A,FALSE,"Cronogr. 2"}</definedName>
    <definedName name="rm">#REF!</definedName>
    <definedName name="Rodapé">[7]INS!$B$305:$B$311</definedName>
    <definedName name="RRRRRRRRRRRRRRR">#REF!</definedName>
    <definedName name="s">#REF!</definedName>
    <definedName name="sabadell">#REF!</definedName>
    <definedName name="sapata">#REF!</definedName>
    <definedName name="SAPATAS">#REF!</definedName>
    <definedName name="SASA">#REF!</definedName>
    <definedName name="sdd">#REF!</definedName>
    <definedName name="sdrhgesr">#REF!</definedName>
    <definedName name="se">#REF!</definedName>
    <definedName name="Segurança">[7]INS!$B$173:$B$178</definedName>
    <definedName name="selma">#REF!</definedName>
    <definedName name="SENHAGT" hidden="1">"PM2CAIXA"</definedName>
    <definedName name="Serralheria">[7]INS!$B$431:$B$435</definedName>
    <definedName name="SETA">#REF!</definedName>
    <definedName name="SIG_CONTROLE">#REF!</definedName>
    <definedName name="SIG_YCPATB3_H0069">#REF!</definedName>
    <definedName name="SIG_YCPATB3_H0070">#REF!</definedName>
    <definedName name="SIG_YCPATB3_H0071">#REF!</definedName>
    <definedName name="SIG_YCPATB3_H0072">#REF!</definedName>
    <definedName name="SIG_YCPATB3_H0073">#REF!</definedName>
    <definedName name="SIG_YCPATB3_H0074">#REF!</definedName>
    <definedName name="SIG_YCPATB3_H0075">#REF!</definedName>
    <definedName name="SIG_YCPATB3_H0076">#REF!</definedName>
    <definedName name="SIG_YCPATB3_H0077">#REF!</definedName>
    <definedName name="SIG_YCPATB3_H0078">#REF!</definedName>
    <definedName name="SIG_YCPATB3_H0079">#REF!</definedName>
    <definedName name="SIG_YCPATB3_H0080">#REF!</definedName>
    <definedName name="SIG_YCPATB3_H0081">#REF!</definedName>
    <definedName name="SIG_YCPATB3_H0082">#REF!</definedName>
    <definedName name="SIG_YCPATB3_H0083">#REF!</definedName>
    <definedName name="SIG_YCPATB3_H0084">#REF!</definedName>
    <definedName name="SIMNAO">#REF!</definedName>
    <definedName name="SimxNao">#REF!</definedName>
    <definedName name="SINAPI_AC" localSheetId="1" hidden="1">#REF!</definedName>
    <definedName name="SINAPI_AC" localSheetId="0" hidden="1">#REF!</definedName>
    <definedName name="SINAPI_AC" hidden="1">#REF!</definedName>
    <definedName name="Soleiras">[7]INS!$B$314:$B$320</definedName>
    <definedName name="SPDA" hidden="1">{#N/A,#N/A,FALSE,"LEVFER V2 P";#N/A,#N/A,FALSE,"LEVFER V2 P10%"}</definedName>
    <definedName name="ss" hidden="1">{#N/A,#N/A,FALSE,"Cronograma";#N/A,#N/A,FALSE,"Cronogr. 2"}</definedName>
    <definedName name="sss">#REF!</definedName>
    <definedName name="sssss">#REF!</definedName>
    <definedName name="sssssss">#REF!</definedName>
    <definedName name="SUPPLY">#REF!</definedName>
    <definedName name="sv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ela02">[23]Tabela!$F$5:$G$83</definedName>
    <definedName name="Tabelaa1">[24]Tabela!$F$5:$G$83</definedName>
    <definedName name="Tabelaa2">[24]Tabela!$B$5:$C$83</definedName>
    <definedName name="Tabica">[7]INS!$B$268:$B$270</definedName>
    <definedName name="TABMES">#REF!</definedName>
    <definedName name="TelaAlv">[7]INS!$B$40:$B$42</definedName>
    <definedName name="teste">#REF!</definedName>
    <definedName name="teste2">#REF!</definedName>
    <definedName name="TEXTE">[20]BASE!#REF!</definedName>
    <definedName name="TEXTE_15">[20]BASE!#REF!</definedName>
    <definedName name="tipobloco">#REF!</definedName>
    <definedName name="_xlnm.Print_Titles" localSheetId="1">'MEMORIAL DE CALCULO'!$1:$13</definedName>
    <definedName name="_xlnm.Print_Titles" localSheetId="0">'ORCAMENTO ANALÍTICO'!$1:$13</definedName>
    <definedName name="TOT.P">#REF!</definedName>
    <definedName name="TOT1.P">#REF!</definedName>
    <definedName name="tot3estac">#REF!</definedName>
    <definedName name="Total1.1">#REF!</definedName>
    <definedName name="Total1.10">#REF!</definedName>
    <definedName name="Total1.11">#REF!</definedName>
    <definedName name="Total1.12">#REF!</definedName>
    <definedName name="Total1.2">#REF!</definedName>
    <definedName name="Total1.3">#REF!</definedName>
    <definedName name="Total1.4">#REF!</definedName>
    <definedName name="Total1.5">#REF!</definedName>
    <definedName name="Total1.6">#REF!</definedName>
    <definedName name="Total1.7">#REF!</definedName>
    <definedName name="Total1.8">#REF!</definedName>
    <definedName name="Total1.9">#REF!</definedName>
    <definedName name="Total2.1">#REF!</definedName>
    <definedName name="Total2.10">#REF!</definedName>
    <definedName name="Total2.11">#REF!</definedName>
    <definedName name="Total2.12">#REF!</definedName>
    <definedName name="Total2.13">#REF!</definedName>
    <definedName name="Total2.14">#REF!</definedName>
    <definedName name="Total2.15">#REF!</definedName>
    <definedName name="Total2.16">#REF!</definedName>
    <definedName name="Total2.17">#REF!</definedName>
    <definedName name="Total2.18">#REF!</definedName>
    <definedName name="Total2.2">#REF!</definedName>
    <definedName name="Total2.3">#REF!</definedName>
    <definedName name="Total2.4">#REF!</definedName>
    <definedName name="Total2.5">#REF!</definedName>
    <definedName name="Total2.6">#REF!</definedName>
    <definedName name="Total2.7">#REF!</definedName>
    <definedName name="Total2.8">#REF!</definedName>
    <definedName name="Total2.9">#REF!</definedName>
    <definedName name="Total3.1">#REF!</definedName>
    <definedName name="Total3.2">#REF!</definedName>
    <definedName name="Total3.3">#REF!</definedName>
    <definedName name="Total3.4">#REF!</definedName>
    <definedName name="Totalb1.1">#REF!</definedName>
    <definedName name="Totalb1.2">#REF!</definedName>
    <definedName name="Totalb1.3">#REF!</definedName>
    <definedName name="Totalb1.4">#REF!</definedName>
    <definedName name="Totalb1.5">#REF!</definedName>
    <definedName name="Totalb1.6">#REF!</definedName>
    <definedName name="Totalb2.1">#REF!</definedName>
    <definedName name="Totalb2.2">#REF!</definedName>
    <definedName name="Totalb2.3">#REF!</definedName>
    <definedName name="Totalb2.4">#REF!</definedName>
    <definedName name="Totalb2.5">#REF!</definedName>
    <definedName name="Totalb2.6">#REF!</definedName>
    <definedName name="Totalb2.7">#REF!</definedName>
    <definedName name="Totalc1.1">#REF!</definedName>
    <definedName name="Totalc1.2">#REF!</definedName>
    <definedName name="Totalc2.1">#REF!</definedName>
    <definedName name="Totald1.0">#REF!</definedName>
    <definedName name="Totald2.1">#REF!</definedName>
    <definedName name="Totale1.0">#REF!</definedName>
    <definedName name="Totale2.0">#REF!</definedName>
    <definedName name="Totalgeral1">#REF!</definedName>
    <definedName name="Totalgeral1a12">#REF!</definedName>
    <definedName name="Totalgeral2">#REF!</definedName>
    <definedName name="Totalgeral3">#REF!</definedName>
    <definedName name="TotalgeralA">#REF!</definedName>
    <definedName name="TotalgeralB">#REF!</definedName>
    <definedName name="Totalgeralb1">#REF!</definedName>
    <definedName name="Totalgeralb2">#REF!</definedName>
    <definedName name="TotalgeralC">#REF!</definedName>
    <definedName name="Totalgeralc1">#REF!</definedName>
    <definedName name="Totalgeralc2">#REF!</definedName>
    <definedName name="TotalgeralD">#REF!</definedName>
    <definedName name="Totalgerald1">#REF!</definedName>
    <definedName name="Totalgerald2">#REF!</definedName>
    <definedName name="TotalgeralE">#REF!</definedName>
    <definedName name="Totalgerale1">#REF!</definedName>
    <definedName name="Totalgerale2">#REF!</definedName>
    <definedName name="totbase">#REF!</definedName>
    <definedName name="totestaca">#REF!</definedName>
    <definedName name="totperfura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TTT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UN">#REF!</definedName>
    <definedName name="Unidade">#REF!</definedName>
    <definedName name="v">#REF!</definedName>
    <definedName name="VBGGCFB">'[25]Table 1'!$A$4:$F$2032</definedName>
    <definedName name="Vergas">[7]INS!$B$29:$B$32</definedName>
    <definedName name="vr">#REF!</definedName>
    <definedName name="vt">#REF!</definedName>
    <definedName name="vvv">#REF!</definedName>
    <definedName name="we">#REF!</definedName>
    <definedName name="wqef">#REF!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hidden="1">{#N/A,#N/A,FALSE,"SS 1";#N/A,#N/A,FALSE,"TER 1 (A)";#N/A,#N/A,FALSE,"SS 2";#N/A,#N/A,FALSE,"TER 1 (B)";#N/A,#N/A,FALSE,"TER 1 (C)";#N/A,#N/A,FALSE,"TER 1 (D)";#N/A,#N/A,FALSE,"TER 1 (E)";#N/A,#N/A,FALSE,"TER 2 "}</definedName>
    <definedName name="wrn.ACABINT.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Cronograma." hidden="1">{#N/A,#N/A,FALSE,"Cronograma";#N/A,#N/A,FALSE,"Cronogr. 2"}</definedName>
    <definedName name="wrn.ESQ._.TOT." hidden="1">{#N/A,#N/A,FALSE,"SS 1";#N/A,#N/A,FALSE,"SS 2";#N/A,#N/A,FALSE,"TER 1 (1)";#N/A,#N/A,FALSE,"TER 1 (2)";#N/A,#N/A,FALSE,"TER 2";#N/A,#N/A,FALSE,"TIPO";#N/A,#N/A,FALSE,"CM  BAR"}</definedName>
    <definedName name="wrn.ESQ._.TOT._1" hidden="1">{#N/A,#N/A,FALSE,"SS 1";#N/A,#N/A,FALSE,"SS 2";#N/A,#N/A,FALSE,"TER 1 (1)";#N/A,#N/A,FALSE,"TER 1 (2)";#N/A,#N/A,FALSE,"TER 2";#N/A,#N/A,FALSE,"TIPO";#N/A,#N/A,FALSE,"CM  BAR"}</definedName>
    <definedName name="wrn.FACHADA." hidden="1">{#N/A,#N/A,TRUE,"TER  EXT";#N/A,#N/A,TRUE,"TER  EXT";#N/A,#N/A,TRUE,"LAT  ESQ";#N/A,#N/A,TRUE,"FRONTAL";#N/A,#N/A,TRUE,"POST";#N/A,#N/A,TRUE,"LAT  DIR"}</definedName>
    <definedName name="wrn.FACHADA._1" hidden="1">{#N/A,#N/A,TRUE,"TER  EXT";#N/A,#N/A,TRUE,"TER  EXT";#N/A,#N/A,TRUE,"LAT  ESQ";#N/A,#N/A,TRUE,"FRONTAL";#N/A,#N/A,TRUE,"POST";#N/A,#N/A,TRUE,"LAT  DIR"}</definedName>
    <definedName name="wrn.FERPILAR.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hidden="1">{#N/A,#N/A,FALSE,"PR  06";#N/A,#N/A,FALSE,"PR  07";#N/A,#N/A,FALSE,"PR 08";#N/A,#N/A,FALSE,"PR 09";#N/A,#N/A,FALSE,"PR 40";#N/A,#N/A,FALSE,"PR 41";#N/A,#N/A,FALSE,"PR 45";#N/A,#N/A,FALSE,"PR 46";#N/A,#N/A,FALSE,"PR 55"}</definedName>
    <definedName name="wrn.GERAL." hidden="1">{#N/A,#N/A,FALSE,"ET-CAPA";#N/A,#N/A,FALSE,"ET-PAG1";#N/A,#N/A,FALSE,"ET-PAG2";#N/A,#N/A,FALSE,"ET-PAG3";#N/A,#N/A,FALSE,"ET-PAG4";#N/A,#N/A,FALSE,"ET-PAG5"}</definedName>
    <definedName name="wrn.INFORMETEC.">#REF!</definedName>
    <definedName name="wrn.LEVFER." hidden="1">{#N/A,#N/A,FALSE,"LEVFER V2 P";#N/A,#N/A,FALSE,"LEVFER V2 P10%"}</definedName>
    <definedName name="wrn.LEVFER._1" hidden="1">{#N/A,#N/A,FALSE,"LEVFER V2 P";#N/A,#N/A,FALSE,"LEVFER V2 P10%"}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SERV._.PAVTO._1" hidden="1">{#N/A,#N/A,FALSE,"SS 1";#N/A,#N/A,FALSE,"SS 2";#N/A,#N/A,FALSE,"TER 1 (1)";#N/A,#N/A,FALSE,"TER 1 (2)";#N/A,#N/A,FALSE,"TER 2 ";#N/A,#N/A,FALSE,"TP  (1)";#N/A,#N/A,FALSE,"TP  (2)";#N/A,#N/A,FALSE,"CM BAR"}</definedName>
    <definedName name="wrn.serv.xls." hidden="1">{#N/A,#N/A,FALSE,"CM BAR";#N/A,#N/A,FALSE,"SUBSOLO";#N/A,#N/A,FALSE,"TERREO";#N/A,#N/A,FALSE,"TIPO";#N/A,#N/A,FALSE,"DUP  INF";#N/A,#N/A,FALSE,"DUP SUP"}</definedName>
    <definedName name="wrn.serv.xls._1" hidden="1">{#N/A,#N/A,FALSE,"CM BAR";#N/A,#N/A,FALSE,"SUBSOLO";#N/A,#N/A,FALSE,"TERREO";#N/A,#N/A,FALSE,"TIPO";#N/A,#N/A,FALSE,"DUP  INF";#N/A,#N/A,FALSE,"DUP SUP"}</definedName>
    <definedName name="wwwwwwwwwwww">#REF!</definedName>
    <definedName name="X">#REF!</definedName>
    <definedName name="XREF_COLUMN_1">#REF!</definedName>
    <definedName name="XREF_COLUMN_15">#REF!</definedName>
    <definedName name="XREF_COLUMN_16">#REF!</definedName>
    <definedName name="XREF_COLUMN_18">#REF!</definedName>
    <definedName name="XREF_COLUMN_19">#REF!</definedName>
    <definedName name="XREF_COLUMN_2">#REF!</definedName>
    <definedName name="XREF_COLUMN_21">#REF!</definedName>
    <definedName name="XREF_COLUMN_22">#REF!</definedName>
    <definedName name="XREF_COLUMN_23">#REF!</definedName>
    <definedName name="XREF_COLUMN_24">#REF!</definedName>
    <definedName name="XREF_COLUMN_25">#REF!</definedName>
    <definedName name="XREF_COLUMN_28">#REF!</definedName>
    <definedName name="XREF_COLUMN_29">#REF!</definedName>
    <definedName name="XREF_COLUMN_3">#REF!</definedName>
    <definedName name="XREF_COLUMN_30">#REF!</definedName>
    <definedName name="XREF_COLUMN_31">#REF!</definedName>
    <definedName name="XREF_COLUMN_32">#REF!</definedName>
    <definedName name="XREF_COLUMN_34">#REF!</definedName>
    <definedName name="XREF_COLUMN_35">#REF!</definedName>
    <definedName name="XREF_COLUMN_5">#REF!</definedName>
    <definedName name="XREF_COLUMN_7">#REF!</definedName>
    <definedName name="XREF_COLUMN_8">#REF!</definedName>
    <definedName name="XREF_COLUMN_9">#REF!</definedName>
    <definedName name="XRefActiveRow">#REF!</definedName>
    <definedName name="XRefCopy1">#REF!</definedName>
    <definedName name="XRefCopy11">#REF!</definedName>
    <definedName name="XRefCopy114">#REF!</definedName>
    <definedName name="XRefCopy115">#REF!</definedName>
    <definedName name="XRefCopy116">#REF!</definedName>
    <definedName name="XRefCopy117">#REF!</definedName>
    <definedName name="XRefCopy118">#REF!</definedName>
    <definedName name="XRefCopy119">#REF!</definedName>
    <definedName name="XRefCopy12">#REF!</definedName>
    <definedName name="XRefCopy120">#REF!</definedName>
    <definedName name="XRefCopy121">#REF!</definedName>
    <definedName name="XRefCopy122">#REF!</definedName>
    <definedName name="XRefCopy123">#REF!</definedName>
    <definedName name="XRefCopy124">#REF!</definedName>
    <definedName name="XRefCopy125">#REF!</definedName>
    <definedName name="XRefCopy12Row">#REF!</definedName>
    <definedName name="XRefCopy134">#REF!</definedName>
    <definedName name="XRefCopy135">#REF!</definedName>
    <definedName name="XRefCopy136">#REF!</definedName>
    <definedName name="XRefCopy137">#REF!</definedName>
    <definedName name="XRefCopy14">#REF!</definedName>
    <definedName name="XRefCopy14Row">#REF!</definedName>
    <definedName name="XRefCopy2">#REF!</definedName>
    <definedName name="XRefCopy21">#REF!</definedName>
    <definedName name="XRefCopy21Row">#REF!</definedName>
    <definedName name="XRefCopy2Row">#REF!</definedName>
    <definedName name="XRefCopy33">#REF!</definedName>
    <definedName name="XRefCopy59">#REF!</definedName>
    <definedName name="XRefCopy59Row">#REF!</definedName>
    <definedName name="XRefCopy60">#REF!</definedName>
    <definedName name="XRefCopy60Row">#REF!</definedName>
    <definedName name="XRefCopy61">#REF!</definedName>
    <definedName name="XRefCopy61Row">#REF!</definedName>
    <definedName name="XRefCopy62">#REF!</definedName>
    <definedName name="XRefCopy62Row">#REF!</definedName>
    <definedName name="XRefCopy63">#REF!</definedName>
    <definedName name="XRefCopy63Row">#REF!</definedName>
    <definedName name="XRefCopy64">#REF!</definedName>
    <definedName name="XRefCopy64Row">#REF!</definedName>
    <definedName name="XRefCopy67Row">#REF!</definedName>
    <definedName name="XRefCopy68Row">#REF!</definedName>
    <definedName name="XRefCopy69Row">#REF!</definedName>
    <definedName name="XRefCopy70Row">#REF!</definedName>
    <definedName name="XRefCopy71">#REF!</definedName>
    <definedName name="XRefCopy71Row">#REF!</definedName>
    <definedName name="XRefCopy72">#REF!</definedName>
    <definedName name="XRefCopy72Row">#REF!</definedName>
    <definedName name="XRefCopy73">#REF!</definedName>
    <definedName name="XRefCopy73Row">#REF!</definedName>
    <definedName name="XRefCopy74">#REF!</definedName>
    <definedName name="XRefCopy74Row">#REF!</definedName>
    <definedName name="XRefCopy75">#REF!</definedName>
    <definedName name="XRefCopy75Row">#REF!</definedName>
    <definedName name="XRefCopy76">#REF!</definedName>
    <definedName name="XRefCopy76Row">#REF!</definedName>
    <definedName name="XRefCopy77">#REF!</definedName>
    <definedName name="XRefCopy77Row">#REF!</definedName>
    <definedName name="XRefCopy78">#REF!</definedName>
    <definedName name="XRefCopy78Row">#REF!</definedName>
    <definedName name="XRefCopy8">#REF!</definedName>
    <definedName name="XRefCopy8Row">#REF!</definedName>
    <definedName name="XRefPaste12Row">#REF!</definedName>
    <definedName name="XRefPaste13Row">#REF!</definedName>
    <definedName name="XRefPaste18">#REF!</definedName>
    <definedName name="XRefPaste19">#REF!</definedName>
    <definedName name="XRefPaste1Row">#REF!</definedName>
    <definedName name="XRefPaste20">#REF!</definedName>
    <definedName name="XRefPaste21">#REF!</definedName>
    <definedName name="XRefPaste4">#REF!</definedName>
    <definedName name="XRefPaste4Row">#REF!</definedName>
    <definedName name="XRefPaste5">#REF!</definedName>
    <definedName name="XRefPaste7">#REF!</definedName>
    <definedName name="Z_9C764411_CC6B_11D4_A50D_00010277FBAA_.wvu.PrintArea">#REF!</definedName>
    <definedName name="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05" l="1"/>
  <c r="G71" i="211"/>
  <c r="G47" i="205"/>
  <c r="G66" i="211"/>
  <c r="G36" i="205"/>
  <c r="G47" i="211"/>
  <c r="G24" i="205"/>
  <c r="G32" i="211"/>
  <c r="G20" i="211" l="1"/>
  <c r="G49" i="211"/>
  <c r="G42" i="211"/>
  <c r="G16" i="211"/>
  <c r="E8" i="211"/>
  <c r="G52" i="205"/>
  <c r="G32" i="205"/>
  <c r="I65" i="205"/>
  <c r="J65" i="205"/>
  <c r="I63" i="205"/>
  <c r="J63" i="205" s="1"/>
  <c r="I64" i="205"/>
  <c r="J64" i="205" s="1"/>
  <c r="I23" i="205"/>
  <c r="J23" i="205" s="1"/>
  <c r="I46" i="205"/>
  <c r="J46" i="205"/>
  <c r="I45" i="205"/>
  <c r="J45" i="205" s="1"/>
  <c r="I44" i="205"/>
  <c r="J44" i="205"/>
  <c r="I47" i="205"/>
  <c r="J47" i="205" s="1"/>
  <c r="I43" i="205"/>
  <c r="J43" i="205" s="1"/>
  <c r="G73" i="211" l="1"/>
  <c r="G37" i="205"/>
  <c r="E8" i="205"/>
  <c r="H36" i="207"/>
  <c r="H35" i="207"/>
  <c r="A51" i="208"/>
  <c r="A50" i="208"/>
  <c r="B12" i="207"/>
  <c r="B11" i="207"/>
  <c r="B10" i="207"/>
  <c r="B9" i="207"/>
  <c r="B8" i="207"/>
  <c r="B7" i="207"/>
  <c r="H30" i="155"/>
  <c r="I30" i="155"/>
  <c r="J30" i="155"/>
  <c r="K30" i="155"/>
  <c r="I34" i="155"/>
  <c r="N32" i="207" s="1"/>
  <c r="B18" i="207" l="1"/>
  <c r="I66" i="205" l="1"/>
  <c r="J66" i="205" s="1"/>
  <c r="I62" i="205"/>
  <c r="J62" i="205" s="1"/>
  <c r="I52" i="205"/>
  <c r="J52" i="205" s="1"/>
  <c r="G16" i="205" l="1"/>
  <c r="I24" i="205"/>
  <c r="J24" i="205" s="1"/>
  <c r="I22" i="205"/>
  <c r="J22" i="205" s="1"/>
  <c r="I21" i="205"/>
  <c r="J21" i="205" s="1"/>
  <c r="I42" i="205"/>
  <c r="J42" i="205" s="1"/>
  <c r="I20" i="205" l="1"/>
  <c r="J20" i="205" s="1"/>
  <c r="I19" i="205"/>
  <c r="J19" i="205" s="1"/>
  <c r="I18" i="205"/>
  <c r="J18" i="205" s="1"/>
  <c r="I17" i="205"/>
  <c r="J17" i="205" s="1"/>
  <c r="I61" i="205" l="1"/>
  <c r="J61" i="205" s="1"/>
  <c r="I60" i="205"/>
  <c r="J60" i="205" s="1"/>
  <c r="I16" i="205"/>
  <c r="J16" i="205" s="1"/>
  <c r="J15" i="205" s="1"/>
  <c r="D6" i="155" s="1"/>
  <c r="I28" i="205" l="1"/>
  <c r="J28" i="205" s="1"/>
  <c r="J27" i="205" s="1"/>
  <c r="D8" i="155" s="1"/>
  <c r="F9" i="155" s="1"/>
  <c r="I15" i="205"/>
  <c r="J59" i="205" l="1"/>
  <c r="D20" i="155" s="1"/>
  <c r="F21" i="155" s="1"/>
  <c r="I59" i="205"/>
  <c r="R15" i="205"/>
  <c r="P15" i="205"/>
  <c r="O15" i="205"/>
  <c r="V15" i="205"/>
  <c r="N15" i="205"/>
  <c r="S15" i="205"/>
  <c r="U15" i="205"/>
  <c r="T15" i="205"/>
  <c r="Q15" i="205"/>
  <c r="M15" i="205"/>
  <c r="F24" i="155"/>
  <c r="G24" i="155"/>
  <c r="G30" i="155" s="1"/>
  <c r="J28" i="155"/>
  <c r="K28" i="155"/>
  <c r="F7" i="155" l="1"/>
  <c r="W15" i="205"/>
  <c r="I51" i="205" l="1"/>
  <c r="I41" i="205"/>
  <c r="J51" i="205" l="1"/>
  <c r="J50" i="205" s="1"/>
  <c r="D16" i="155" s="1"/>
  <c r="F17" i="155" s="1"/>
  <c r="I27" i="205"/>
  <c r="J41" i="205"/>
  <c r="J40" i="205" s="1"/>
  <c r="I40" i="205"/>
  <c r="N27" i="205" l="1"/>
  <c r="O27" i="205"/>
  <c r="U27" i="205"/>
  <c r="M27" i="205"/>
  <c r="Q27" i="205"/>
  <c r="S27" i="205"/>
  <c r="T27" i="205"/>
  <c r="V27" i="205"/>
  <c r="P27" i="205"/>
  <c r="R27" i="205"/>
  <c r="R40" i="205"/>
  <c r="Q40" i="205"/>
  <c r="T40" i="205"/>
  <c r="P40" i="205"/>
  <c r="U40" i="205"/>
  <c r="D14" i="155"/>
  <c r="F15" i="155" s="1"/>
  <c r="V40" i="205"/>
  <c r="S40" i="205"/>
  <c r="N40" i="205"/>
  <c r="M40" i="205"/>
  <c r="O40" i="205"/>
  <c r="I32" i="205"/>
  <c r="J32" i="205" s="1"/>
  <c r="J31" i="205" s="1"/>
  <c r="I37" i="205" l="1"/>
  <c r="J37" i="205" s="1"/>
  <c r="I36" i="205"/>
  <c r="W27" i="205"/>
  <c r="W40" i="205"/>
  <c r="J36" i="205" l="1"/>
  <c r="J35" i="205" s="1"/>
  <c r="D12" i="155" s="1"/>
  <c r="F13" i="155" s="1"/>
  <c r="I35" i="205" l="1"/>
  <c r="Q35" i="205"/>
  <c r="N35" i="205"/>
  <c r="R35" i="205"/>
  <c r="P35" i="205"/>
  <c r="S35" i="205"/>
  <c r="O35" i="205"/>
  <c r="U35" i="205"/>
  <c r="T35" i="205"/>
  <c r="M35" i="205"/>
  <c r="V35" i="205"/>
  <c r="I56" i="205"/>
  <c r="W35" i="205" l="1"/>
  <c r="I50" i="205"/>
  <c r="J56" i="205"/>
  <c r="J55" i="205" s="1"/>
  <c r="I55" i="205"/>
  <c r="D18" i="155" l="1"/>
  <c r="F19" i="155" s="1"/>
  <c r="J68" i="205"/>
  <c r="S55" i="205"/>
  <c r="Q55" i="205"/>
  <c r="O50" i="205"/>
  <c r="O55" i="205"/>
  <c r="V50" i="205"/>
  <c r="U50" i="205"/>
  <c r="Q50" i="205"/>
  <c r="R55" i="205"/>
  <c r="P55" i="205"/>
  <c r="N50" i="205"/>
  <c r="R50" i="205"/>
  <c r="M55" i="205"/>
  <c r="W55" i="205" s="1"/>
  <c r="U55" i="205"/>
  <c r="S50" i="205"/>
  <c r="T55" i="205"/>
  <c r="M50" i="205"/>
  <c r="V55" i="205"/>
  <c r="T50" i="205"/>
  <c r="N55" i="205"/>
  <c r="P50" i="205"/>
  <c r="W50" i="205" l="1"/>
  <c r="I31" i="205" l="1"/>
  <c r="I68" i="205" s="1"/>
  <c r="M31" i="205" l="1"/>
  <c r="O31" i="205"/>
  <c r="O68" i="205" s="1"/>
  <c r="U31" i="205"/>
  <c r="U68" i="205" s="1"/>
  <c r="T31" i="205"/>
  <c r="T68" i="205" s="1"/>
  <c r="V31" i="205"/>
  <c r="V68" i="205" s="1"/>
  <c r="P31" i="205"/>
  <c r="P68" i="205" s="1"/>
  <c r="D10" i="155"/>
  <c r="F11" i="155" s="1"/>
  <c r="F30" i="155" s="1"/>
  <c r="R31" i="205"/>
  <c r="R68" i="205" s="1"/>
  <c r="N31" i="205"/>
  <c r="N68" i="205" s="1"/>
  <c r="Q31" i="205"/>
  <c r="Q68" i="205" s="1"/>
  <c r="S31" i="205"/>
  <c r="S68" i="205" s="1"/>
  <c r="D30" i="155" l="1"/>
  <c r="E10" i="155" s="1"/>
  <c r="W31" i="205"/>
  <c r="M68" i="205"/>
  <c r="K27" i="205"/>
  <c r="E23" i="155" l="1"/>
  <c r="E27" i="155"/>
  <c r="E14" i="155"/>
  <c r="E18" i="155"/>
  <c r="E16" i="155"/>
  <c r="E6" i="155"/>
  <c r="E25" i="155"/>
  <c r="E20" i="155"/>
  <c r="E8" i="155"/>
  <c r="E12" i="155"/>
  <c r="W68" i="205"/>
  <c r="K31" i="205"/>
  <c r="K59" i="205"/>
  <c r="K15" i="205"/>
  <c r="K40" i="205"/>
  <c r="K55" i="205"/>
  <c r="K50" i="205"/>
  <c r="K35" i="205"/>
  <c r="E30" i="155" l="1"/>
</calcChain>
</file>

<file path=xl/sharedStrings.xml><?xml version="1.0" encoding="utf-8"?>
<sst xmlns="http://schemas.openxmlformats.org/spreadsheetml/2006/main" count="530" uniqueCount="273">
  <si>
    <t>ITEM</t>
  </si>
  <si>
    <t>CÓDIGO</t>
  </si>
  <si>
    <t>FONTE</t>
  </si>
  <si>
    <t>DESCRIÇÃO DOS SERVIÇOS</t>
  </si>
  <si>
    <t>QUANT.</t>
  </si>
  <si>
    <t>VALOR (R$)</t>
  </si>
  <si>
    <t>1.1</t>
  </si>
  <si>
    <t>2.1</t>
  </si>
  <si>
    <t>3.1</t>
  </si>
  <si>
    <t>4.1</t>
  </si>
  <si>
    <t>4.2</t>
  </si>
  <si>
    <t>5.2</t>
  </si>
  <si>
    <t>6.1</t>
  </si>
  <si>
    <t>7.1</t>
  </si>
  <si>
    <t>8.1</t>
  </si>
  <si>
    <t xml:space="preserve">SERVIÇOS PRELIMINARES </t>
  </si>
  <si>
    <t>1.2</t>
  </si>
  <si>
    <t>6.2</t>
  </si>
  <si>
    <t>% ITEM</t>
  </si>
  <si>
    <t>Valores totais</t>
  </si>
  <si>
    <t>8.2</t>
  </si>
  <si>
    <t>UN.</t>
  </si>
  <si>
    <t>SISTEMAS DE COBERTURA</t>
  </si>
  <si>
    <t>SINAPI</t>
  </si>
  <si>
    <t>M</t>
  </si>
  <si>
    <t>H</t>
  </si>
  <si>
    <t>DESCRIÇÃO</t>
  </si>
  <si>
    <t>M2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</si>
  <si>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</si>
  <si>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</si>
  <si>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</si>
  <si>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</si>
  <si>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</si>
  <si>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</si>
  <si>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</si>
  <si>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</si>
  <si>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</si>
  <si>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</si>
  <si>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PERCENTUAL FÍSICO EXECUTADO</t>
  </si>
  <si>
    <t>PLANILHA ORÇAMENTÁRIA</t>
  </si>
  <si>
    <t>OBSERVAÇÃO</t>
  </si>
  <si>
    <t>VALOR COM BDI (R$)</t>
  </si>
  <si>
    <t>PREÇO UNIT.
TOTAL</t>
  </si>
  <si>
    <t>PREÇO 
TOTAL</t>
  </si>
  <si>
    <t>FORRO E REVESTIMENTO DE TETO</t>
  </si>
  <si>
    <t>Total</t>
  </si>
  <si>
    <t>1.5</t>
  </si>
  <si>
    <t>1.6</t>
  </si>
  <si>
    <t>1.3</t>
  </si>
  <si>
    <t>1.4</t>
  </si>
  <si>
    <t>%</t>
  </si>
  <si>
    <t>UN</t>
  </si>
  <si>
    <t>REVESTIMENTO CERÂMICO PARA PAREDES INTERNAS COM PLACAS TIPO ESMALTADA EXTRA DE DIMENSÕES 33X45 CM APLICADAS NA ALTURA INTEIRA DAS PAREDES. AF_02/2023_PE</t>
  </si>
  <si>
    <t>REVESTIMENTO CERÂMICO PARA PISO COM PLACAS TIPO ESMALTADA EXTRA DE DIMENSÕES 45X45 CM APLICADA EM AMBIENTES DE ÁREA MAIOR QUE 10 M2. AF_02/2023_PE</t>
  </si>
  <si>
    <t>PINTURA LÁTEX ACRÍLICA ECONÔMICA, APLICAÇÃO MANUAL EM TETO, DUAS DEMÃOS. AF_04/2023</t>
  </si>
  <si>
    <t>ENGENHEIRO CIVIL DE OBRA PLENO COM ENCARGOS COMPLEMENTARES</t>
  </si>
  <si>
    <t>ÁREA TOTAL:</t>
  </si>
  <si>
    <t>BDI</t>
  </si>
  <si>
    <t>DATA :</t>
  </si>
  <si>
    <t xml:space="preserve">PROPRIETÁRIO: </t>
  </si>
  <si>
    <t>SINAPI - RELATÓRIO DE INSUMOS E COMPOSIÇÕES – JUN/24 - COM DESONERAÇÃO</t>
  </si>
  <si>
    <t>CIDADE:</t>
  </si>
  <si>
    <t>OBJETO:</t>
  </si>
  <si>
    <t>INHUMAS</t>
  </si>
  <si>
    <t>REFORMA SALA ARQUIVO</t>
  </si>
  <si>
    <t>ENDEREÇO:</t>
  </si>
  <si>
    <t xml:space="preserve">BASE ADOTADA: </t>
  </si>
  <si>
    <t>REMOÇÃO DE TELHAS DE FIBROCIMENTO METÁLICA E CERÂMICA, DE FORMA MANUAL, SEM REAPROVEITAMENTO. AF_09/2023</t>
  </si>
  <si>
    <t>REMOÇÃO DE LUMINÁRIAS, DE FORMA MANUAL, SEM REAPROVEITAMENTO. AF_09/2023</t>
  </si>
  <si>
    <t>PAVIMENTAÇÃO</t>
  </si>
  <si>
    <t>SISTEMA DE VEDAÇÃO</t>
  </si>
  <si>
    <t>TRAMA DE AÇO COMPOSTA POR TERÇAS PARA TELHADOS DE ATÉ 2 ÁGUAS PARA TELHA ESTRUTURAL DE FIBROCIMENTO, INCLUSO TRANSPORTE VERTICAL. AF_07/2019</t>
  </si>
  <si>
    <t>RUFO EM CHAPA DE AÇO GALVANIZADO NÚMERO 24, CORTE DE 25 CM, INCLUSO TRANSPORTE VERTICAL. AF_07/2019</t>
  </si>
  <si>
    <t>REMOÇÃO DE TRAMA METÁLICA PARA COBERTURA, DE FORMA MANUAL, SEM REAPROVEITAMENTO. AF_09/2023</t>
  </si>
  <si>
    <t>DEMOLIÇÃO DE REVESTIMENTO CERÂMICO, DE FORMA MECANIZADA COM MARTELETE, SEM REAPROVEITAMENTO. AF_09/2023</t>
  </si>
  <si>
    <t>DEMOLIÇÃO DE RODAPÉ CERÂMICO, DE FORMA MANUAL, SEM REAPROVEITAMENTO. AF_09/2023</t>
  </si>
  <si>
    <t>1.7</t>
  </si>
  <si>
    <t>1.8</t>
  </si>
  <si>
    <t>REMOÇÃO DE JANELAS, DE FORMA MANUAL, SEM REAPROVEITAMENTO. AF_09/2023</t>
  </si>
  <si>
    <t>ALVENARIA DE VEDAÇÃO DE BLOCOS CERÂMICOS FURADOS NA HORIZONTAL DE 11,5X19X19 CM (ESPESSURA 11,5 CM) E ARGAMASSA DE ASSENTAMENTO COM PREPARO MANUAL. AF_12/2021</t>
  </si>
  <si>
    <t>DEMOLIÇÃO DE ARGAMASSAS, DE FORMA DE FORMA MECANIZADA COM MARTELETE, SEM REAPROVEITAMENTO. AF_09/2023</t>
  </si>
  <si>
    <t>EMBOÇO, PARA RECEBIMENTO DE CERÂMICA, EM ARGAMASSA TRAÇO 1:2:8, PREPARO MANUAL, APLICADO MANUALMENTE EM FACES INTERNAS DE PAREDES, PARA AMBIENTE COM ÁREA MAIOR QUE 10M2, ESPESSURA DE 20MM, COM EXECUÇÃO DE TALISCAS. AF_06/2014</t>
  </si>
  <si>
    <t>FORRO EM PLACAS DE GESSO, PARA AMBIENTES COMERCIAIS. AF_08/2023_PS</t>
  </si>
  <si>
    <t>EMASSAMENTO COM MASSA LÁTEX, APLICAÇÃO EM TETO, UMA DEMÃO, LIXAMENTO MANUAL. AF_04/2023</t>
  </si>
  <si>
    <t>REVESTIMENTOS INTERNO</t>
  </si>
  <si>
    <t>INTERRUPTOR SIMPLES (1 MÓDULO), INTERRUPTOR PARALELO (1 MÓDULO) E 1 TOMADA DE EMBUTIR 2P+T 10 A, SEM SUPORTE E SEM PLACA - FORNECIMENTO E INSTALAÇÃO. AF_03/2023</t>
  </si>
  <si>
    <t>INSTALAÇÃO ELÉTRICAS</t>
  </si>
  <si>
    <t>TOMADA BAIXA DE EMBUTIR (2 MÓDULOS), 2P+T 10 A, INCLUINDO SUPORTE E PLACA - FORNECIMENTO E INSTALAÇÃO. AF_03/2023</t>
  </si>
  <si>
    <t>QUEBRA EM ALVENARIA PARA INSTALAÇÃO DE CAIXA DE TOMADA (4X4 OU 4X2). AF_09/2023</t>
  </si>
  <si>
    <t>DISJUNTOR BIPOLAR TIPO DIN, CORRENTE NOMINAL DE 10A - FORNECIMENTO E INSTALAÇÃO. AF_10/2020</t>
  </si>
  <si>
    <t>TOTAL</t>
  </si>
  <si>
    <t>INHUMAS, terça-feira, 22 de outubro de 2024.</t>
  </si>
  <si>
    <t>5.1</t>
  </si>
  <si>
    <t>5.3</t>
  </si>
  <si>
    <t>8.3</t>
  </si>
  <si>
    <t>8.4</t>
  </si>
  <si>
    <r>
      <t xml:space="preserve">OBS: Na elaboração da planilha foi utilizada a tabela SINAPI </t>
    </r>
    <r>
      <rPr>
        <b/>
        <sz val="10"/>
        <rFont val="Arial"/>
        <family val="2"/>
      </rPr>
      <t>08/2024</t>
    </r>
    <r>
      <rPr>
        <sz val="10"/>
        <rFont val="Arial"/>
        <family val="2"/>
      </rPr>
      <t>.</t>
    </r>
  </si>
  <si>
    <t>Subtotal:</t>
  </si>
  <si>
    <t>PINTURAS</t>
  </si>
  <si>
    <t xml:space="preserve">PINTURAS </t>
  </si>
  <si>
    <t>COMPOSIÇÃO DE B.D.I.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</si>
  <si>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</si>
  <si>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</si>
  <si>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</si>
  <si>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</si>
  <si>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</si>
  <si>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</si>
  <si>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</si>
  <si>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</si>
  <si>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</si>
  <si>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</si>
  <si>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</si>
  <si>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</si>
  <si>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</si>
  <si>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</si>
  <si>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</si>
  <si>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</si>
  <si>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</si>
  <si>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</si>
  <si>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</si>
  <si>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</si>
  <si>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Contribuição Previdênciária (I) - CPRB</t>
  </si>
  <si>
    <t>Alíquota definida pela lei 12.844/13 (CPRB – contribuição previdenciária sobre a receita bruta).</t>
  </si>
  <si>
    <t>Observações</t>
  </si>
  <si>
    <t>VALORES DE BDI POR TIPO DE OBRA</t>
  </si>
  <si>
    <t>1) Preencher apenas a coluna % Informado (Coluna B)</t>
  </si>
  <si>
    <t>Tipo de Obra</t>
  </si>
  <si>
    <t>2) Os Tributos normalmente aplicáveis são: PIS (O,65%), COFINS (3,00%) e ISS (variável até 5,00% conforme o município).</t>
  </si>
  <si>
    <t>3) O cálculo do BDI se baseia na fórmula abaixo utilizada pelo Acórdão 2622/13 do TCU.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</si>
  <si>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</si>
  <si>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</si>
  <si>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</si>
  <si>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</si>
  <si>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</si>
  <si>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</si>
  <si>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</si>
  <si>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</si>
  <si>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OBRAS DE CONSTRUÇÃO E MANUTENÇÃO DE ESTAÇÕES E REDES DE DISTRIBUIÇÃO DE ENERGIA ELÉTRICA</t>
  </si>
  <si>
    <t>OS VALORES % INFORMADO ENQUADRAM-SE NOS LIMITES DO ACÓRDÃO 2622/2013-TCU</t>
  </si>
  <si>
    <t>OS VALORES % INFORMADO DE AC,S,G,R, E DF ESTÃO NOS VALORES MÍNIMOS DOS LIMITES DO ACÓRDÃO 2622/2013-TCU-PLENÁRIO</t>
  </si>
  <si>
    <t>OS VALORES % INFORMADO DE L FOI CONSIDERADO VALOR DENTRO DO LIMITE DO ACÓRDÃO 2622/2013-TCU</t>
  </si>
  <si>
    <t>OS VALORES % INFORMADO DE I FOI CONSIDERADO OS PERCENTUAIS INDICADOS DO ITEM 2) DO CAMPO OBSERVAÇÕES DO ACÓRDÃO 2622/2013-TCU</t>
  </si>
  <si>
    <t xml:space="preserve">OS VALORES % INFORMADO DE (CPRB) FOI CONSIDERADO O PERCENTUAL INDICADO PELA LEI </t>
  </si>
  <si>
    <t>Prencher as células 16 a 22 da coluna C com os percentuais</t>
  </si>
  <si>
    <t>Indicar nas céluas 35 a 40 conforme os percentuais indicados na coluna C e os padrões do Acordão do TCU</t>
  </si>
  <si>
    <t>ENCARGOS</t>
  </si>
  <si>
    <t>GOIÁS</t>
  </si>
  <si>
    <t>ENCARGOS SOCIAIS SOBRE A MÃO DE OBRA</t>
  </si>
  <si>
    <r>
      <rPr>
        <b/>
        <sz val="12"/>
        <color rgb="FFFF0000"/>
        <rFont val="Calibri"/>
        <family val="3"/>
        <charset val="134"/>
      </rPr>
      <t>COM</t>
    </r>
    <r>
      <rPr>
        <sz val="12"/>
        <color rgb="FFFF0000"/>
        <rFont val="Calibri"/>
        <family val="3"/>
        <charset val="134"/>
        <scheme val="minor"/>
      </rPr>
      <t xml:space="preserve"> </t>
    </r>
    <r>
      <rPr>
        <b/>
        <sz val="12"/>
        <color rgb="FFFF0000"/>
        <rFont val="Calibri"/>
        <family val="3"/>
        <charset val="134"/>
      </rPr>
      <t>DESONERAÇÃO</t>
    </r>
  </si>
  <si>
    <t>HORISTA</t>
  </si>
  <si>
    <r>
      <rPr>
        <b/>
        <sz val="12"/>
        <color rgb="FFFFFFFF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b/>
        <sz val="12"/>
        <color rgb="FFFFFFFF"/>
        <rFont val="Calibri"/>
        <family val="3"/>
        <charset val="134"/>
      </rPr>
      <t>A</t>
    </r>
  </si>
  <si>
    <t>A1</t>
  </si>
  <si>
    <t>INSS</t>
  </si>
  <si>
    <t>0,00%</t>
  </si>
  <si>
    <t>A2</t>
  </si>
  <si>
    <t>FGTS</t>
  </si>
  <si>
    <t>8,00%</t>
  </si>
  <si>
    <t>A3</t>
  </si>
  <si>
    <t>SESI</t>
  </si>
  <si>
    <t>A4</t>
  </si>
  <si>
    <t>SENAI</t>
  </si>
  <si>
    <t>A5</t>
  </si>
  <si>
    <t>INCRA</t>
  </si>
  <si>
    <t>A6</t>
  </si>
  <si>
    <r>
      <t>Salário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Educação</t>
    </r>
  </si>
  <si>
    <t>2,50%</t>
  </si>
  <si>
    <t>A7</t>
  </si>
  <si>
    <r>
      <t>Seguro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Contra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Acidentes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de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Trabalho</t>
    </r>
  </si>
  <si>
    <t>3,00%</t>
  </si>
  <si>
    <t>A8</t>
  </si>
  <si>
    <t>SEBRAE</t>
  </si>
  <si>
    <t>0,60%</t>
  </si>
  <si>
    <t>A9</t>
  </si>
  <si>
    <t>SECONCI</t>
  </si>
  <si>
    <t>1,00%</t>
  </si>
  <si>
    <t>A</t>
  </si>
  <si>
    <t>17,80%</t>
  </si>
  <si>
    <r>
      <rPr>
        <b/>
        <sz val="12"/>
        <color rgb="FFFFFFFF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b/>
        <sz val="12"/>
        <color rgb="FFFFFFFF"/>
        <rFont val="Calibri"/>
        <family val="3"/>
        <charset val="134"/>
      </rPr>
      <t>B</t>
    </r>
  </si>
  <si>
    <t>B1</t>
  </si>
  <si>
    <r>
      <t>Repouso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Semanal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Remunerado</t>
    </r>
  </si>
  <si>
    <t>B2</t>
  </si>
  <si>
    <t>Feriados</t>
  </si>
  <si>
    <t>B3</t>
  </si>
  <si>
    <r>
      <t>Auxílio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-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Enfermidade</t>
    </r>
  </si>
  <si>
    <t>B4</t>
  </si>
  <si>
    <r>
      <t>Auxílio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Acidente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de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Trabalho</t>
    </r>
  </si>
  <si>
    <t>B5</t>
  </si>
  <si>
    <r>
      <t>Licença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Paternidade</t>
    </r>
  </si>
  <si>
    <t>B6</t>
  </si>
  <si>
    <r>
      <t>Faltas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Justificadas</t>
    </r>
  </si>
  <si>
    <t>B7</t>
  </si>
  <si>
    <r>
      <t>Férias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Gozadas</t>
    </r>
  </si>
  <si>
    <t>B8</t>
  </si>
  <si>
    <r>
      <t>Salário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Maternidade</t>
    </r>
  </si>
  <si>
    <t>0,03%</t>
  </si>
  <si>
    <t>B9</t>
  </si>
  <si>
    <r>
      <t>13º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Salário</t>
    </r>
  </si>
  <si>
    <t>B</t>
  </si>
  <si>
    <r>
      <rPr>
        <b/>
        <sz val="12"/>
        <color rgb="FFFFFFFF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b/>
        <sz val="12"/>
        <color rgb="FFFFFFFF"/>
        <rFont val="Calibri"/>
        <family val="3"/>
        <charset val="134"/>
      </rPr>
      <t>C</t>
    </r>
  </si>
  <si>
    <t>C1</t>
  </si>
  <si>
    <r>
      <t>Aviso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Prévio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Indenizado</t>
    </r>
  </si>
  <si>
    <t>C2</t>
  </si>
  <si>
    <r>
      <t>Aviso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Prévio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Trabalhado</t>
    </r>
  </si>
  <si>
    <t>C3</t>
  </si>
  <si>
    <r>
      <t>Depósito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Rescisão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Sem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Justa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Causa</t>
    </r>
  </si>
  <si>
    <t>C4</t>
  </si>
  <si>
    <r>
      <t>Indenização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Adicional</t>
    </r>
  </si>
  <si>
    <t>C</t>
  </si>
  <si>
    <r>
      <rPr>
        <b/>
        <sz val="12"/>
        <color rgb="FFFFFFFF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b/>
        <sz val="12"/>
        <color rgb="FFFFFFFF"/>
        <rFont val="Calibri"/>
        <family val="3"/>
        <charset val="134"/>
      </rPr>
      <t>D</t>
    </r>
  </si>
  <si>
    <t>D1</t>
  </si>
  <si>
    <r>
      <t>Reincidência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de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A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sobre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Grupo</t>
    </r>
    <r>
      <rPr>
        <sz val="12"/>
        <color theme="1"/>
        <rFont val="Calibri"/>
        <family val="3"/>
        <charset val="134"/>
        <scheme val="minor"/>
      </rPr>
      <t xml:space="preserve"> </t>
    </r>
    <r>
      <rPr>
        <sz val="12"/>
        <color rgb="FF000000"/>
        <rFont val="Calibri"/>
        <family val="3"/>
        <charset val="134"/>
      </rPr>
      <t>B</t>
    </r>
  </si>
  <si>
    <t>D2</t>
  </si>
  <si>
    <t>Incidência de FGTS sobre o aviso prévio</t>
  </si>
  <si>
    <t>D3</t>
  </si>
  <si>
    <t xml:space="preserve">Incidência de multa do FGTS sobre o aviso prévio </t>
  </si>
  <si>
    <t>D</t>
  </si>
  <si>
    <t>TOTAL(A+B+C+D)</t>
  </si>
  <si>
    <t>___________________________________________________________________________________</t>
  </si>
  <si>
    <t>MUNICÍPIO: INHUMAS - GOIÁS</t>
  </si>
  <si>
    <t>29,66 M2</t>
  </si>
  <si>
    <t xml:space="preserve">DATA : </t>
  </si>
  <si>
    <t>terça-feira, 22 de outubro de 2024.</t>
  </si>
  <si>
    <t>ARTHUR FLECHA CORREA</t>
  </si>
  <si>
    <t>Engº Civil  CREA 24524 /D-GO</t>
  </si>
  <si>
    <t>TELHAMENTO COM TELHA METÁLICA TERMOACÚSTICA E = 30 MM, COM ATÉ 2 ÁGUAS, INCLUSO IÇAMENTO. AF_07/2019</t>
  </si>
  <si>
    <t>5.4</t>
  </si>
  <si>
    <t>CALHA EM CHAPA DE AÇO GALVANIZADO NÚMERO 24, DESENVOLVIMENTO DE 33 CM  INCLUSO TRANSPORTE VERTICAL. AF_07/2019</t>
  </si>
  <si>
    <t>5.5</t>
  </si>
  <si>
    <t>FIXAÇÃO DE TUBOS VERTICAIS DE PVC ÁGUA, PVC ESGOTO, PVC ÁGUA PLUVIAL, M CR 8,69
CPVC, PPR, COBRE OU AÇO, DIÂMETROS MAIORES QUE 75 MM E MENORES OU IGUA
IS A 100 MM, COM ABRAÇADEIRA METÁLICA RÍGIDA TIPO U PERFIL 4", FIXADA
EM PERFILADO EM PAREDE. AF_09/2023_PS</t>
  </si>
  <si>
    <t>5.6</t>
  </si>
  <si>
    <t>TUBO PVC, SERIE NORMAL, ESGOTO PREDIAL, DN 100 MM, FORNECIDO E INSTALA M CR 34,41
DO EM RAMAL DE DESCARGA OU RAMAL DE ESGOTO SANITÁRIO. AF_08/2022</t>
  </si>
  <si>
    <t>LUVA SIMPLES, PVC, SERIE NORMAL, ESGOTO PREDIAL, DN 100 MM, JUNTA ELÁS UN CR 16,02
TICA, FORNECIDO E INSTALADO EM RAMAL DE DESCARGA OU RAMAL DE ESGOTO SA
NITÁRIO. AF_08/2022</t>
  </si>
  <si>
    <t>5.7</t>
  </si>
  <si>
    <t>UNI</t>
  </si>
  <si>
    <t>FORNECIMENTO E INSTALAÇÃO DE PLACA DE OBRA COM CHAPA GALVANIZADA E EST M2 AS 462,48
RUTURA DE MADEIRA. AF_03/2022_PS</t>
  </si>
  <si>
    <t>1.9</t>
  </si>
  <si>
    <t>CABO DE COBRE FLEXÍVEL ISOLADO, 1,5 MM², ANTI-CHAMA 450/750 V, PARA CI M CR 3,00
RCUITOS TERMINAIS - FORNECIMENTO E INSTALAÇÃO. AF_03/2023</t>
  </si>
  <si>
    <t>ELETRODUTO FLEXÍVEL CORRUGADO, PVC, DN 20 MM (1/2"), PARA CIRCUITOS TE M CR 14,80
RMINAIS, INSTALADO EM FORRO - FORNECIMENTO E INSTALAÇÃO. AF_03/2023_PA</t>
  </si>
  <si>
    <t>8.5</t>
  </si>
  <si>
    <t>8.6</t>
  </si>
  <si>
    <t>LUMINÁRIA TIPO PLAFON CIRCULAR, DE SOBREPOR, COM LED DE 12/13 W - FORN UN CR 29,17
ECIMENTO E INSTALAÇÃO. AF_03/2022</t>
  </si>
  <si>
    <t>8.7</t>
  </si>
  <si>
    <t>Engº Civil 24524 CREA /D-GO</t>
  </si>
  <si>
    <t>MEMÓRIA DE CÁLCULO</t>
  </si>
  <si>
    <t>CRONOGRAMA CONSIDERADO DE 30 DIAS DE OBRA, TENDO ESTIMADOS 1 HORA POR DIA OU APROXIMADAMENTE 6 HORAS POR SEMANA DE ACOMPANHAMENTO DO ENGENHEIRO RESPONSÁVEL PELA OBRA</t>
  </si>
  <si>
    <t>OPTOU-SE PELA SUBSTITUIÇÃO INTEGRAL DAS TELHAS DE FIBROCIMENTO EXISTENTE PARA TELHAS TERMO ACÚSTICAS. A ÁREA DE COBERTURA EXISTENTE FOI LEVANTADA EM PLANTA, REPRESENTANDO UM TRAPÉZIO DE 8,04 M DE ALTURA, 4,60 PARA UMA BASE E 3,65 OUTRA BASE</t>
  </si>
  <si>
    <t>SERÁ FEITA A REMOÇÃO  DAS LUMINÁRIAS EXISTENTES. ATUALMENTE, DUAS</t>
  </si>
  <si>
    <t>TODO O PISO DA ÁREA INTERNA SERÁ REMOVIDO SEM REAPROVEITAMENTO. ÁREA LEVANTADA EM PLANTA</t>
  </si>
  <si>
    <t>TODO O PISO DA ÁREA INTERNA SERÁ REMOVIDO SEM REAPROVEITAMENTO. PERÍMETRO LEVANTADO EM PLANTA: 7,74+7,92+3,35+4,3</t>
  </si>
  <si>
    <t>JANELA AOS FUNDOS SERÁ REMOVIDA ( 1,2 X 1 M)</t>
  </si>
  <si>
    <t>PREVISÃO DE INSTALAÇÃO DE PLACA DE OBRAS COM 2 M²</t>
  </si>
  <si>
    <t>TODA A ÁREA ÚTIL DO CÔMODA TERÁ UM NOVO PISO APLICADO, COM ÁREA IGUAL À ÁREA ÚTIL MEDIDA EM PLANTA</t>
  </si>
  <si>
    <t>SERÁ REALIZADA ALVENARIA PARA: FECHAMENTO DA JANELA DEMOLIDA, REGULARIZAÇÃO DE DESNÍVEL DO DENTE NA PAREDE INTERNA E AJUSTE DA ALTURA DO TELHADO COM INVERSÃO DA POSIÇÃO DA ÁGUA, SENDO RESPECTIVAMENTE O CÁLCULO: =1,2+7 * 0,2+4,63*0,8</t>
  </si>
  <si>
    <t>REBOCO DANIFICADO, ATÉ UMA ALTURA APROXIMADA DE 1 METRO NAS PAREDES SERÁ REMOVIDA, COM ÁREA EQUIVALENTE AO PERÍMETRO X 1 METRO, ONDE SERÁ APLICADO REVESTIMENTO CERÂMICO</t>
  </si>
  <si>
    <t>REBOCO DANIFICADO, ATÉ UMA ALTURA APROXIMADA DE 0,85 METRO NAS PAREDES SERÁ REMOVIDA, COM ÁREA EQUIVALENTE AO PERÍMETRO X 0,85 METRO, ONDE SERÁ APLICADO REVESTIMENTO CERÂMICO; AINDA RECEBERÁ EMBOÇO AS NOVAS ALVENARIAS LEVANTADAS, TOTALIZANDO: =0,85*23,31+1,2+4,63*0,8*2</t>
  </si>
  <si>
    <t>TELHA TERMOACÚSTICA EM TODA A ÁREA, COBRINDO AS PAREDES E COM BEIRAL DE NO MÍNIMO 30 CM PARA CADA LADO: TRAPÉZIO COM BASE DE 8,34 E LADOS DE 4,63 E 3,65</t>
  </si>
  <si>
    <t>CALHAS INSTALADAS CONFORME DIMENSÃO DE PROJETO 4,63 M</t>
  </si>
  <si>
    <t>PARA A CALHA HAVERÁ DESCIDA DE ÁGUA COM TUBULAÇÃO DE NO MÍNIMO 100 MM, A PARTIR DE UMA ALTURA DE 3,84 M ATÉ O CHÃO, ESTANDO INCLUÍDA DIFERENÇA PARA CORTES</t>
  </si>
  <si>
    <t>PARA A CALHA HAVERÁ DESCIDA DE ÁGUA COM TUBULAÇÃO DE NO MÍNIMO 100 MM, A PARTIR DE UMA ALTURA DE 3,84 M ATÉ O CHÃO, ESTANDO INCLUÍDA DIFERENÇA PARA CORTES. NECESSÁRIO LUVA PARA CONEXÃO COM A CALHA</t>
  </si>
  <si>
    <t>RUFO SERÁ INSTALADO AO LONGO DE TODO PERÍMETRO, EXCETO NO LOCAL QUE RECEBERÁ CALHA, SENDO 8,04 + 3,65 + 8,53 M</t>
  </si>
  <si>
    <t>SERÁ PLICADO EMASSAMENTO NAS NOVAS ALVENARIAS, EM AMBOS OS LADOS (DENTRO E FORA) E NAS PAREDES INTERNAS, EQUIVALENTE AO PERÍMETRO X ALTURA PARA LADO INTERNO E FRENTE E FUNDO X ALTURA NA PARTE EXTERNA = 3,4 * 23,31 + 3,4 * (4,63 + 3,65)</t>
  </si>
  <si>
    <t>ÁREA ÚTIL INTERNA MEDIDA EM PLANTA</t>
  </si>
  <si>
    <t>INCLUSÃO DE 2 INTERRUPTORES, 1 PARA CADA 4 LUMINÁRIAS</t>
  </si>
  <si>
    <t>INCLUSÃO DE 4 TOMADAS BAIXAS</t>
  </si>
  <si>
    <t>INCLUSÃO DE 4 TOMADAS BAIXAS EM 2 PONTOS</t>
  </si>
  <si>
    <t>INSTALAÇÃO DE ELETRODUTO, PARA 8 PONTOS DE LUMINÁRIAS, COM DISTÂNCIA MÉDIA DE 4 METROS ATÉ PONTO DE INTERRUPTOR E OUTROS 2 PONTOS DE TOMADA</t>
  </si>
  <si>
    <t>CONJUNTO DE FIAÇÃO, NEUTRO, FASE, RETORNO E ATERRAMENTO PARA INSTALAÇÃO</t>
  </si>
  <si>
    <t>8 UNIDADES DE LUMINÁRIAS A SEREM INSTALADAS NA ÁREA ÚTIL DO CÔMODO</t>
  </si>
  <si>
    <t>DISJUNTOR PARA CONJUNTO ELÉTRICO, 1 PARA LUMINÁRIA E OUTRO PARA TOMADAS</t>
  </si>
  <si>
    <t>Praça Santana nº 226 Centro caixa postal 66 Inhumas GO</t>
  </si>
  <si>
    <t>REFORMA SALA ARQUIVO CÂMARA DE INHUMAS</t>
  </si>
  <si>
    <r>
      <t xml:space="preserve">CRONOGRAMA FÍSICO-FINANCEIRO
</t>
    </r>
    <r>
      <rPr>
        <b/>
        <sz val="9"/>
        <rFont val="Arial"/>
        <family val="2"/>
      </rPr>
      <t>REFORMA SALA ARQUIVO CÂMARA DE INHUMAS</t>
    </r>
  </si>
  <si>
    <t>OBRA: REFORMA SALA ARQUIVO CÂMARA DE INHUMAS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</si>
</sst>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_-* #,##0.00_-;\-* #,##0.00_-;_-* \-??_-;_-@_-"/>
  </numFmts>
  <fonts count="12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Times New Roman"/>
      <family val="1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theme="1"/>
      <name val="Calibri"/>
      <family val="3"/>
      <charset val="134"/>
    </font>
    <font>
      <sz val="12"/>
      <color theme="1"/>
      <name val="Calibri"/>
      <family val="3"/>
      <charset val="134"/>
    </font>
    <font>
      <sz val="12"/>
      <color rgb="FFFF0000"/>
      <name val="Calibri"/>
      <family val="3"/>
      <charset val="134"/>
    </font>
    <font>
      <b/>
      <sz val="12"/>
      <name val="Calibri"/>
      <family val="3"/>
      <charset val="134"/>
    </font>
    <font>
      <sz val="12"/>
      <color rgb="FF000000"/>
      <name val="Calibri"/>
      <family val="3"/>
      <charset val="134"/>
    </font>
    <font>
      <b/>
      <sz val="12"/>
      <color rgb="FFFF0000"/>
      <name val="Calibri"/>
      <family val="3"/>
      <charset val="134"/>
    </font>
    <font>
      <sz val="12"/>
      <color rgb="FFFF0000"/>
      <name val="Calibri"/>
      <family val="3"/>
      <charset val="134"/>
      <scheme val="minor"/>
    </font>
    <font>
      <b/>
      <sz val="12"/>
      <color rgb="FF000000"/>
      <name val="Calibri"/>
      <family val="3"/>
      <charset val="134"/>
    </font>
    <font>
      <b/>
      <sz val="12"/>
      <color rgb="FFFFFFFF"/>
      <name val="Calibri"/>
      <family val="3"/>
      <charset val="134"/>
    </font>
    <font>
      <sz val="12"/>
      <color theme="1"/>
      <name val="Calibri"/>
      <family val="3"/>
      <charset val="134"/>
      <scheme val="minor"/>
    </font>
    <font>
      <b/>
      <sz val="12"/>
      <color theme="1"/>
      <name val="Calibri"/>
      <family val="3"/>
      <charset val="134"/>
    </font>
    <font>
      <i/>
      <sz val="1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952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5" fontId="22" fillId="0" borderId="0" applyBorder="0" applyProtection="0"/>
    <xf numFmtId="165" fontId="22" fillId="0" borderId="0" applyBorder="0" applyProtection="0"/>
    <xf numFmtId="0" fontId="23" fillId="0" borderId="0" applyNumberFormat="0" applyBorder="0" applyProtection="0"/>
    <xf numFmtId="0" fontId="22" fillId="0" borderId="0" applyNumberFormat="0" applyBorder="0" applyProtection="0"/>
    <xf numFmtId="166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9" fillId="0" borderId="0"/>
    <xf numFmtId="9" fontId="19" fillId="0" borderId="0" applyFont="0" applyFill="0" applyBorder="0" applyAlignment="0" applyProtection="0"/>
    <xf numFmtId="0" fontId="25" fillId="0" borderId="0" applyNumberFormat="0" applyBorder="0" applyProtection="0"/>
    <xf numFmtId="167" fontId="25" fillId="0" borderId="0" applyBorder="0" applyProtection="0"/>
    <xf numFmtId="164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Border="0" applyProtection="0"/>
    <xf numFmtId="0" fontId="19" fillId="0" borderId="0"/>
    <xf numFmtId="0" fontId="19" fillId="0" borderId="0"/>
    <xf numFmtId="0" fontId="19" fillId="0" borderId="0"/>
    <xf numFmtId="0" fontId="26" fillId="0" borderId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8" fillId="0" borderId="0"/>
    <xf numFmtId="0" fontId="17" fillId="0" borderId="0"/>
    <xf numFmtId="0" fontId="29" fillId="0" borderId="0"/>
    <xf numFmtId="164" fontId="21" fillId="0" borderId="0" applyFont="0" applyFill="0" applyBorder="0" applyAlignment="0" applyProtection="0"/>
    <xf numFmtId="0" fontId="26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1" fillId="0" borderId="0"/>
    <xf numFmtId="0" fontId="28" fillId="0" borderId="0"/>
    <xf numFmtId="0" fontId="16" fillId="0" borderId="0"/>
    <xf numFmtId="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9" fontId="26" fillId="0" borderId="0" applyFont="0" applyFill="0" applyBorder="0" applyAlignment="0" applyProtection="0"/>
    <xf numFmtId="0" fontId="19" fillId="0" borderId="0"/>
    <xf numFmtId="0" fontId="15" fillId="0" borderId="0"/>
    <xf numFmtId="43" fontId="15" fillId="0" borderId="0" applyFont="0" applyFill="0" applyBorder="0" applyAlignment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16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168" fontId="19" fillId="0" borderId="0" applyFont="0" applyFill="0" applyBorder="0" applyAlignment="0" applyProtection="0"/>
    <xf numFmtId="169" fontId="36" fillId="0" borderId="0">
      <protection locked="0"/>
    </xf>
    <xf numFmtId="0" fontId="20" fillId="6" borderId="20" applyFill="0" applyBorder="0" applyAlignment="0" applyProtection="0">
      <alignment vertical="center"/>
      <protection locked="0"/>
    </xf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2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9" fillId="0" borderId="0"/>
    <xf numFmtId="10" fontId="38" fillId="7" borderId="1" applyNumberFormat="0" applyBorder="0" applyAlignment="0" applyProtection="0"/>
    <xf numFmtId="0" fontId="19" fillId="0" borderId="0">
      <alignment horizontal="centerContinuous" vertical="justify"/>
    </xf>
    <xf numFmtId="0" fontId="40" fillId="0" borderId="0" applyAlignment="0">
      <alignment horizontal="center"/>
    </xf>
    <xf numFmtId="174" fontId="41" fillId="0" borderId="0"/>
    <xf numFmtId="0" fontId="42" fillId="0" borderId="0">
      <alignment horizontal="left" vertical="center" indent="12"/>
    </xf>
    <xf numFmtId="0" fontId="38" fillId="0" borderId="20" applyBorder="0">
      <alignment horizontal="left" vertical="center" wrapText="1" indent="2"/>
      <protection locked="0"/>
    </xf>
    <xf numFmtId="0" fontId="38" fillId="0" borderId="20" applyBorder="0">
      <alignment horizontal="left" vertical="center" wrapText="1" indent="3"/>
      <protection locked="0"/>
    </xf>
    <xf numFmtId="10" fontId="19" fillId="0" borderId="0" applyFont="0" applyFill="0" applyBorder="0" applyAlignment="0" applyProtection="0"/>
    <xf numFmtId="175" fontId="36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38" fontId="32" fillId="0" borderId="0" applyFont="0" applyFill="0" applyBorder="0" applyAlignment="0" applyProtection="0"/>
    <xf numFmtId="177" fontId="43" fillId="0" borderId="0">
      <protection locked="0"/>
    </xf>
    <xf numFmtId="178" fontId="33" fillId="0" borderId="0" applyFont="0" applyFill="0" applyBorder="0" applyAlignment="0" applyProtection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33" fillId="0" borderId="0"/>
    <xf numFmtId="0" fontId="13" fillId="0" borderId="0"/>
    <xf numFmtId="9" fontId="1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0" fontId="48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centerContinuous" vertical="justify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164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centerContinuous" vertical="justify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>
      <alignment horizontal="centerContinuous" vertical="justify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164" fontId="19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0" fontId="48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9" fillId="0" borderId="0">
      <alignment horizontal="centerContinuous" vertical="justify"/>
    </xf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9" fillId="0" borderId="0"/>
    <xf numFmtId="43" fontId="9" fillId="0" borderId="0" applyFont="0" applyFill="0" applyBorder="0" applyAlignment="0" applyProtection="0"/>
    <xf numFmtId="0" fontId="32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10" borderId="0" applyNumberFormat="0" applyBorder="0" applyAlignment="0" applyProtection="0"/>
    <xf numFmtId="0" fontId="52" fillId="22" borderId="23" applyNumberFormat="0" applyAlignment="0" applyProtection="0"/>
    <xf numFmtId="0" fontId="53" fillId="23" borderId="24" applyNumberFormat="0" applyAlignment="0" applyProtection="0"/>
    <xf numFmtId="0" fontId="54" fillId="0" borderId="25" applyNumberFormat="0" applyFill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7" borderId="0" applyNumberFormat="0" applyBorder="0" applyAlignment="0" applyProtection="0"/>
    <xf numFmtId="0" fontId="55" fillId="13" borderId="23" applyNumberFormat="0" applyAlignment="0" applyProtection="0"/>
    <xf numFmtId="0" fontId="56" fillId="9" borderId="0" applyNumberFormat="0" applyBorder="0" applyAlignment="0" applyProtection="0"/>
    <xf numFmtId="0" fontId="57" fillId="28" borderId="0" applyNumberFormat="0" applyBorder="0" applyAlignment="0" applyProtection="0"/>
    <xf numFmtId="0" fontId="9" fillId="0" borderId="0"/>
    <xf numFmtId="0" fontId="32" fillId="0" borderId="0"/>
    <xf numFmtId="0" fontId="19" fillId="29" borderId="26" applyNumberFormat="0" applyAlignment="0" applyProtection="0"/>
    <xf numFmtId="0" fontId="58" fillId="22" borderId="27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8" applyNumberFormat="0" applyFill="0" applyAlignment="0" applyProtection="0"/>
    <xf numFmtId="0" fontId="62" fillId="0" borderId="29" applyNumberFormat="0" applyFill="0" applyAlignment="0" applyProtection="0"/>
    <xf numFmtId="0" fontId="63" fillId="0" borderId="30" applyNumberFormat="0" applyFill="0" applyAlignment="0" applyProtection="0"/>
    <xf numFmtId="0" fontId="63" fillId="0" borderId="0" applyNumberFormat="0" applyFill="0" applyBorder="0" applyAlignment="0" applyProtection="0"/>
    <xf numFmtId="179" fontId="19" fillId="0" borderId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77" fillId="56" borderId="0" applyNumberFormat="0" applyBorder="0" applyAlignment="0" applyProtection="0"/>
    <xf numFmtId="0" fontId="77" fillId="60" borderId="0" applyNumberFormat="0" applyBorder="0" applyAlignment="0" applyProtection="0"/>
    <xf numFmtId="0" fontId="67" fillId="30" borderId="0" applyNumberFormat="0" applyBorder="0" applyAlignment="0" applyProtection="0"/>
    <xf numFmtId="0" fontId="72" fillId="34" borderId="34" applyNumberFormat="0" applyAlignment="0" applyProtection="0"/>
    <xf numFmtId="0" fontId="74" fillId="35" borderId="37" applyNumberFormat="0" applyAlignment="0" applyProtection="0"/>
    <xf numFmtId="0" fontId="73" fillId="0" borderId="36" applyNumberFormat="0" applyFill="0" applyAlignment="0" applyProtection="0"/>
    <xf numFmtId="0" fontId="77" fillId="37" borderId="0" applyNumberFormat="0" applyBorder="0" applyAlignment="0" applyProtection="0"/>
    <xf numFmtId="0" fontId="77" fillId="41" borderId="0" applyNumberFormat="0" applyBorder="0" applyAlignment="0" applyProtection="0"/>
    <xf numFmtId="0" fontId="77" fillId="45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0" fontId="77" fillId="57" borderId="0" applyNumberFormat="0" applyBorder="0" applyAlignment="0" applyProtection="0"/>
    <xf numFmtId="0" fontId="70" fillId="33" borderId="34" applyNumberFormat="0" applyAlignment="0" applyProtection="0"/>
    <xf numFmtId="0" fontId="68" fillId="31" borderId="0" applyNumberFormat="0" applyBorder="0" applyAlignment="0" applyProtection="0"/>
    <xf numFmtId="44" fontId="7" fillId="0" borderId="0" applyFont="0" applyFill="0" applyBorder="0" applyAlignment="0" applyProtection="0"/>
    <xf numFmtId="0" fontId="69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36" borderId="38" applyNumberFormat="0" applyFont="0" applyAlignment="0" applyProtection="0"/>
    <xf numFmtId="0" fontId="71" fillId="34" borderId="35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9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38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36" borderId="38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8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19" fillId="0" borderId="0"/>
    <xf numFmtId="0" fontId="8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81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19" fillId="0" borderId="0" quotePrefix="1" applyFont="0" applyFill="0" applyBorder="0" applyAlignment="0">
      <protection locked="0"/>
    </xf>
    <xf numFmtId="44" fontId="2" fillId="0" borderId="0" applyFont="0" applyFill="0" applyBorder="0" applyAlignment="0" applyProtection="0"/>
    <xf numFmtId="9" fontId="19" fillId="0" borderId="0" quotePrefix="1" applyFont="0" applyFill="0" applyBorder="0" applyAlignment="0">
      <protection locked="0"/>
    </xf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81" fillId="0" borderId="0"/>
    <xf numFmtId="0" fontId="1" fillId="0" borderId="0"/>
    <xf numFmtId="0" fontId="19" fillId="0" borderId="0" applyFill="0" applyBorder="0" applyAlignment="0" applyProtection="0"/>
    <xf numFmtId="0" fontId="28" fillId="0" borderId="0"/>
    <xf numFmtId="9" fontId="28" fillId="0" borderId="0" applyFill="0" applyBorder="0" applyProtection="0"/>
  </cellStyleXfs>
  <cellXfs count="335">
    <xf numFmtId="0" fontId="0" fillId="0" borderId="0" xfId="0"/>
    <xf numFmtId="4" fontId="20" fillId="0" borderId="0" xfId="10" applyNumberFormat="1" applyFont="1" applyAlignment="1">
      <alignment vertical="center"/>
    </xf>
    <xf numFmtId="0" fontId="19" fillId="3" borderId="17" xfId="10" applyFill="1" applyBorder="1" applyAlignment="1">
      <alignment horizontal="center"/>
    </xf>
    <xf numFmtId="0" fontId="19" fillId="3" borderId="2" xfId="10" applyFill="1" applyBorder="1" applyAlignment="1">
      <alignment horizontal="center"/>
    </xf>
    <xf numFmtId="0" fontId="19" fillId="0" borderId="18" xfId="10" applyBorder="1"/>
    <xf numFmtId="0" fontId="19" fillId="0" borderId="19" xfId="10" applyBorder="1" applyAlignment="1">
      <alignment horizontal="center"/>
    </xf>
    <xf numFmtId="0" fontId="19" fillId="0" borderId="19" xfId="10" applyBorder="1"/>
    <xf numFmtId="0" fontId="19" fillId="0" borderId="12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9" fillId="0" borderId="1" xfId="10" applyBorder="1"/>
    <xf numFmtId="164" fontId="19" fillId="0" borderId="1" xfId="10" applyNumberFormat="1" applyBorder="1"/>
    <xf numFmtId="9" fontId="0" fillId="0" borderId="1" xfId="11" applyFont="1" applyFill="1" applyBorder="1"/>
    <xf numFmtId="9" fontId="19" fillId="0" borderId="1" xfId="11" applyFont="1" applyFill="1" applyBorder="1"/>
    <xf numFmtId="43" fontId="19" fillId="0" borderId="1" xfId="10" applyNumberFormat="1" applyBorder="1"/>
    <xf numFmtId="164" fontId="0" fillId="0" borderId="1" xfId="45" applyFont="1" applyBorder="1"/>
    <xf numFmtId="9" fontId="19" fillId="5" borderId="1" xfId="48" applyFont="1" applyFill="1" applyBorder="1"/>
    <xf numFmtId="9" fontId="19" fillId="5" borderId="20" xfId="48" applyFont="1" applyFill="1" applyBorder="1"/>
    <xf numFmtId="9" fontId="19" fillId="0" borderId="1" xfId="48" applyFont="1" applyFill="1" applyBorder="1"/>
    <xf numFmtId="0" fontId="19" fillId="0" borderId="0" xfId="10"/>
    <xf numFmtId="164" fontId="0" fillId="0" borderId="0" xfId="45" applyFont="1"/>
    <xf numFmtId="10" fontId="20" fillId="3" borderId="2" xfId="10" applyNumberFormat="1" applyFont="1" applyFill="1" applyBorder="1"/>
    <xf numFmtId="0" fontId="19" fillId="0" borderId="1" xfId="789" applyBorder="1" applyAlignment="1">
      <alignment horizontal="center" vertical="center"/>
    </xf>
    <xf numFmtId="0" fontId="19" fillId="0" borderId="0" xfId="258"/>
    <xf numFmtId="10" fontId="19" fillId="5" borderId="1" xfId="11" applyNumberFormat="1" applyFont="1" applyFill="1" applyBorder="1"/>
    <xf numFmtId="0" fontId="19" fillId="0" borderId="1" xfId="10" applyBorder="1" applyAlignment="1">
      <alignment horizontal="center"/>
    </xf>
    <xf numFmtId="0" fontId="19" fillId="0" borderId="1" xfId="175" applyBorder="1" applyAlignment="1">
      <alignment horizontal="left" vertical="center" wrapText="1"/>
    </xf>
    <xf numFmtId="0" fontId="20" fillId="0" borderId="0" xfId="10" applyFont="1" applyAlignment="1">
      <alignment horizontal="center" vertical="center" wrapText="1"/>
    </xf>
    <xf numFmtId="0" fontId="20" fillId="0" borderId="0" xfId="10" applyFont="1" applyAlignment="1">
      <alignment horizontal="center" vertical="center"/>
    </xf>
    <xf numFmtId="0" fontId="19" fillId="0" borderId="0" xfId="10" applyAlignment="1">
      <alignment vertical="center"/>
    </xf>
    <xf numFmtId="0" fontId="19" fillId="0" borderId="0" xfId="10" applyAlignment="1">
      <alignment horizontal="center" vertical="center"/>
    </xf>
    <xf numFmtId="0" fontId="19" fillId="0" borderId="0" xfId="10" applyAlignment="1">
      <alignment horizontal="center"/>
    </xf>
    <xf numFmtId="0" fontId="19" fillId="0" borderId="0" xfId="10" applyAlignment="1">
      <alignment horizontal="left" vertical="center"/>
    </xf>
    <xf numFmtId="0" fontId="19" fillId="0" borderId="1" xfId="10" applyBorder="1" applyAlignment="1">
      <alignment vertical="center"/>
    </xf>
    <xf numFmtId="0" fontId="20" fillId="0" borderId="0" xfId="10" applyFont="1" applyAlignment="1">
      <alignment vertical="center"/>
    </xf>
    <xf numFmtId="164" fontId="19" fillId="0" borderId="0" xfId="26" applyFont="1" applyFill="1" applyAlignment="1">
      <alignment horizontal="center" vertical="center"/>
    </xf>
    <xf numFmtId="164" fontId="19" fillId="0" borderId="0" xfId="26" applyFont="1" applyFill="1" applyBorder="1" applyAlignment="1">
      <alignment horizontal="center" vertical="center"/>
    </xf>
    <xf numFmtId="164" fontId="20" fillId="0" borderId="0" xfId="26" applyFont="1" applyFill="1" applyBorder="1" applyAlignment="1">
      <alignment horizontal="center" vertical="center"/>
    </xf>
    <xf numFmtId="0" fontId="19" fillId="4" borderId="0" xfId="10" applyFill="1" applyAlignment="1">
      <alignment vertical="center"/>
    </xf>
    <xf numFmtId="0" fontId="20" fillId="0" borderId="20" xfId="10" applyFont="1" applyBorder="1" applyAlignment="1">
      <alignment vertical="center" wrapText="1"/>
    </xf>
    <xf numFmtId="0" fontId="20" fillId="0" borderId="16" xfId="10" applyFont="1" applyBorder="1" applyAlignment="1">
      <alignment vertical="center" wrapText="1"/>
    </xf>
    <xf numFmtId="164" fontId="19" fillId="0" borderId="0" xfId="14" applyFont="1" applyFill="1" applyAlignment="1">
      <alignment vertical="center"/>
    </xf>
    <xf numFmtId="164" fontId="19" fillId="0" borderId="0" xfId="14" applyFont="1" applyFill="1" applyBorder="1" applyAlignment="1">
      <alignment vertical="center"/>
    </xf>
    <xf numFmtId="164" fontId="20" fillId="2" borderId="1" xfId="14" applyFont="1" applyFill="1" applyBorder="1" applyAlignment="1">
      <alignment vertical="center"/>
    </xf>
    <xf numFmtId="0" fontId="20" fillId="0" borderId="0" xfId="10" applyFont="1" applyAlignment="1">
      <alignment horizontal="left" vertical="center"/>
    </xf>
    <xf numFmtId="4" fontId="20" fillId="3" borderId="3" xfId="10" applyNumberFormat="1" applyFont="1" applyFill="1" applyBorder="1" applyAlignment="1">
      <alignment horizontal="center" vertical="center" wrapText="1"/>
    </xf>
    <xf numFmtId="0" fontId="20" fillId="0" borderId="21" xfId="10" applyFont="1" applyBorder="1" applyAlignment="1">
      <alignment horizontal="right" vertical="center" wrapText="1"/>
    </xf>
    <xf numFmtId="0" fontId="19" fillId="0" borderId="1" xfId="10" applyBorder="1" applyAlignment="1">
      <alignment horizontal="center" vertical="center"/>
    </xf>
    <xf numFmtId="0" fontId="19" fillId="0" borderId="1" xfId="175" applyBorder="1" applyAlignment="1">
      <alignment horizontal="center" vertical="center"/>
    </xf>
    <xf numFmtId="0" fontId="19" fillId="4" borderId="1" xfId="10" applyFill="1" applyBorder="1" applyAlignment="1">
      <alignment horizontal="center" vertical="center"/>
    </xf>
    <xf numFmtId="0" fontId="19" fillId="0" borderId="1" xfId="10" applyBorder="1" applyAlignment="1">
      <alignment vertical="center" wrapText="1"/>
    </xf>
    <xf numFmtId="0" fontId="19" fillId="0" borderId="1" xfId="10" applyBorder="1" applyAlignment="1">
      <alignment horizontal="left" vertical="center" wrapText="1"/>
    </xf>
    <xf numFmtId="0" fontId="19" fillId="0" borderId="1" xfId="10" applyBorder="1" applyAlignment="1">
      <alignment horizontal="left" vertical="center"/>
    </xf>
    <xf numFmtId="0" fontId="19" fillId="0" borderId="1" xfId="10" applyBorder="1" applyAlignment="1">
      <alignment horizontal="center" vertical="center" wrapText="1"/>
    </xf>
    <xf numFmtId="164" fontId="19" fillId="0" borderId="1" xfId="14" applyFont="1" applyFill="1" applyBorder="1" applyAlignment="1">
      <alignment horizontal="right" vertical="center"/>
    </xf>
    <xf numFmtId="0" fontId="19" fillId="0" borderId="1" xfId="376" applyBorder="1" applyAlignment="1">
      <alignment horizontal="center" vertical="center"/>
    </xf>
    <xf numFmtId="49" fontId="19" fillId="0" borderId="1" xfId="10" applyNumberFormat="1" applyBorder="1"/>
    <xf numFmtId="44" fontId="20" fillId="0" borderId="1" xfId="14932" applyFont="1" applyFill="1" applyBorder="1" applyAlignment="1">
      <alignment vertical="center"/>
    </xf>
    <xf numFmtId="44" fontId="19" fillId="0" borderId="1" xfId="14932" applyFont="1" applyFill="1" applyBorder="1" applyAlignment="1">
      <alignment vertical="center"/>
    </xf>
    <xf numFmtId="44" fontId="20" fillId="0" borderId="1" xfId="10" applyNumberFormat="1" applyFont="1" applyBorder="1" applyAlignment="1">
      <alignment vertical="center" wrapText="1"/>
    </xf>
    <xf numFmtId="44" fontId="20" fillId="0" borderId="1" xfId="14932" applyFont="1" applyFill="1" applyBorder="1" applyAlignment="1">
      <alignment vertical="center" wrapText="1"/>
    </xf>
    <xf numFmtId="44" fontId="0" fillId="0" borderId="1" xfId="14932" applyFont="1" applyBorder="1" applyAlignment="1">
      <alignment horizontal="center"/>
    </xf>
    <xf numFmtId="44" fontId="0" fillId="0" borderId="1" xfId="14932" applyFont="1" applyBorder="1"/>
    <xf numFmtId="44" fontId="19" fillId="0" borderId="1" xfId="14932" applyFont="1" applyBorder="1"/>
    <xf numFmtId="44" fontId="19" fillId="0" borderId="1" xfId="14932" applyFont="1" applyFill="1" applyBorder="1"/>
    <xf numFmtId="44" fontId="19" fillId="3" borderId="2" xfId="14932" applyFont="1" applyFill="1" applyBorder="1"/>
    <xf numFmtId="44" fontId="20" fillId="3" borderId="17" xfId="14932" applyFont="1" applyFill="1" applyBorder="1"/>
    <xf numFmtId="44" fontId="19" fillId="0" borderId="0" xfId="10" applyNumberFormat="1" applyAlignment="1">
      <alignment vertical="center"/>
    </xf>
    <xf numFmtId="0" fontId="19" fillId="0" borderId="10" xfId="10" applyBorder="1" applyAlignment="1">
      <alignment vertical="center"/>
    </xf>
    <xf numFmtId="0" fontId="47" fillId="0" borderId="10" xfId="0" applyFont="1" applyBorder="1" applyAlignment="1">
      <alignment vertical="center" wrapText="1"/>
    </xf>
    <xf numFmtId="164" fontId="19" fillId="0" borderId="10" xfId="26" applyFont="1" applyFill="1" applyBorder="1" applyAlignment="1">
      <alignment vertical="center"/>
    </xf>
    <xf numFmtId="44" fontId="19" fillId="0" borderId="1" xfId="10" applyNumberFormat="1" applyBorder="1"/>
    <xf numFmtId="43" fontId="19" fillId="0" borderId="0" xfId="10" applyNumberFormat="1" applyAlignment="1">
      <alignment vertical="center"/>
    </xf>
    <xf numFmtId="0" fontId="82" fillId="0" borderId="0" xfId="10" applyFont="1" applyAlignment="1">
      <alignment horizontal="center" vertical="center"/>
    </xf>
    <xf numFmtId="10" fontId="82" fillId="0" borderId="0" xfId="48" applyNumberFormat="1" applyFont="1" applyFill="1" applyAlignment="1">
      <alignment vertical="center"/>
    </xf>
    <xf numFmtId="10" fontId="19" fillId="0" borderId="1" xfId="48" applyNumberFormat="1" applyFont="1" applyBorder="1" applyAlignment="1">
      <alignment vertical="center"/>
    </xf>
    <xf numFmtId="10" fontId="19" fillId="0" borderId="0" xfId="48" applyNumberFormat="1" applyFont="1" applyAlignment="1">
      <alignment vertical="center"/>
    </xf>
    <xf numFmtId="164" fontId="19" fillId="0" borderId="0" xfId="14" applyFont="1" applyFill="1" applyBorder="1" applyAlignment="1">
      <alignment horizontal="right" vertical="center"/>
    </xf>
    <xf numFmtId="4" fontId="20" fillId="3" borderId="15" xfId="10" applyNumberFormat="1" applyFont="1" applyFill="1" applyBorder="1" applyAlignment="1">
      <alignment horizontal="center" vertical="center" wrapText="1"/>
    </xf>
    <xf numFmtId="164" fontId="20" fillId="2" borderId="21" xfId="14" applyFont="1" applyFill="1" applyBorder="1" applyAlignment="1">
      <alignment vertical="center"/>
    </xf>
    <xf numFmtId="164" fontId="83" fillId="62" borderId="45" xfId="14" applyFont="1" applyFill="1" applyBorder="1" applyAlignment="1">
      <alignment vertical="center"/>
    </xf>
    <xf numFmtId="44" fontId="19" fillId="0" borderId="0" xfId="10" applyNumberFormat="1"/>
    <xf numFmtId="0" fontId="27" fillId="0" borderId="0" xfId="10" applyFont="1" applyAlignment="1">
      <alignment vertical="center" wrapText="1"/>
    </xf>
    <xf numFmtId="0" fontId="88" fillId="0" borderId="4" xfId="10" applyFont="1" applyBorder="1" applyAlignment="1">
      <alignment horizontal="center" wrapText="1"/>
    </xf>
    <xf numFmtId="0" fontId="88" fillId="0" borderId="5" xfId="10" applyFont="1" applyBorder="1" applyAlignment="1">
      <alignment horizontal="center" wrapText="1"/>
    </xf>
    <xf numFmtId="0" fontId="88" fillId="0" borderId="5" xfId="10" applyFont="1" applyBorder="1" applyAlignment="1">
      <alignment horizontal="center" vertical="center" wrapText="1"/>
    </xf>
    <xf numFmtId="164" fontId="88" fillId="0" borderId="5" xfId="26" applyFont="1" applyFill="1" applyBorder="1" applyAlignment="1">
      <alignment horizontal="center" vertical="center" wrapText="1"/>
    </xf>
    <xf numFmtId="0" fontId="88" fillId="0" borderId="6" xfId="10" applyFont="1" applyBorder="1" applyAlignment="1">
      <alignment horizontal="center" vertical="center" wrapText="1"/>
    </xf>
    <xf numFmtId="164" fontId="89" fillId="0" borderId="7" xfId="37" applyFont="1" applyFill="1" applyBorder="1" applyAlignment="1">
      <alignment horizontal="left" vertical="center"/>
    </xf>
    <xf numFmtId="164" fontId="89" fillId="0" borderId="0" xfId="37" applyFont="1" applyFill="1" applyBorder="1" applyAlignment="1">
      <alignment horizontal="left" vertical="center"/>
    </xf>
    <xf numFmtId="0" fontId="89" fillId="0" borderId="0" xfId="10" applyFont="1" applyAlignment="1">
      <alignment horizontal="center" vertical="center" wrapText="1"/>
    </xf>
    <xf numFmtId="164" fontId="89" fillId="0" borderId="0" xfId="26" applyFont="1" applyFill="1" applyBorder="1" applyAlignment="1">
      <alignment horizontal="center" vertical="center" wrapText="1"/>
    </xf>
    <xf numFmtId="0" fontId="89" fillId="0" borderId="8" xfId="10" applyFont="1" applyBorder="1" applyAlignment="1">
      <alignment horizontal="center" vertical="center" wrapText="1"/>
    </xf>
    <xf numFmtId="0" fontId="89" fillId="0" borderId="0" xfId="10" applyFont="1" applyAlignment="1">
      <alignment horizontal="left"/>
    </xf>
    <xf numFmtId="0" fontId="90" fillId="0" borderId="0" xfId="10" applyFont="1" applyAlignment="1">
      <alignment horizontal="center" vertical="center" wrapText="1"/>
    </xf>
    <xf numFmtId="164" fontId="90" fillId="0" borderId="0" xfId="26" applyFont="1" applyFill="1" applyBorder="1" applyAlignment="1">
      <alignment horizontal="center" vertical="center" wrapText="1"/>
    </xf>
    <xf numFmtId="0" fontId="90" fillId="0" borderId="0" xfId="10" applyFont="1" applyAlignment="1">
      <alignment vertical="center" wrapText="1"/>
    </xf>
    <xf numFmtId="0" fontId="90" fillId="0" borderId="8" xfId="10" applyFont="1" applyBorder="1" applyAlignment="1">
      <alignment vertical="center" wrapText="1"/>
    </xf>
    <xf numFmtId="17" fontId="89" fillId="0" borderId="0" xfId="37" applyNumberFormat="1" applyFont="1" applyFill="1" applyBorder="1" applyAlignment="1">
      <alignment horizontal="center" vertical="center"/>
    </xf>
    <xf numFmtId="164" fontId="89" fillId="0" borderId="0" xfId="37" applyFont="1" applyFill="1" applyBorder="1" applyAlignment="1">
      <alignment vertical="center"/>
    </xf>
    <xf numFmtId="0" fontId="88" fillId="0" borderId="4" xfId="10" applyFont="1" applyBorder="1" applyAlignment="1">
      <alignment horizontal="center" vertical="center" wrapText="1"/>
    </xf>
    <xf numFmtId="0" fontId="89" fillId="0" borderId="7" xfId="10" applyFont="1" applyBorder="1" applyAlignment="1">
      <alignment horizontal="center" vertical="center" wrapText="1"/>
    </xf>
    <xf numFmtId="0" fontId="90" fillId="0" borderId="7" xfId="10" applyFont="1" applyBorder="1" applyAlignment="1">
      <alignment vertical="center" wrapText="1"/>
    </xf>
    <xf numFmtId="164" fontId="89" fillId="0" borderId="9" xfId="37" applyFont="1" applyFill="1" applyBorder="1" applyAlignment="1">
      <alignment vertical="center"/>
    </xf>
    <xf numFmtId="164" fontId="89" fillId="0" borderId="10" xfId="37" applyFont="1" applyFill="1" applyBorder="1" applyAlignment="1">
      <alignment vertical="center"/>
    </xf>
    <xf numFmtId="164" fontId="89" fillId="0" borderId="10" xfId="37" applyFont="1" applyFill="1" applyBorder="1" applyAlignment="1">
      <alignment horizontal="left" vertical="center"/>
    </xf>
    <xf numFmtId="164" fontId="89" fillId="0" borderId="11" xfId="37" applyFont="1" applyFill="1" applyBorder="1" applyAlignment="1">
      <alignment horizontal="left" vertical="center"/>
    </xf>
    <xf numFmtId="10" fontId="89" fillId="0" borderId="0" xfId="11" applyNumberFormat="1" applyFont="1" applyFill="1" applyBorder="1" applyAlignment="1">
      <alignment horizontal="left" vertical="center" wrapText="1"/>
    </xf>
    <xf numFmtId="0" fontId="89" fillId="0" borderId="0" xfId="10" applyFont="1" applyAlignment="1">
      <alignment horizontal="left" vertical="center" wrapText="1"/>
    </xf>
    <xf numFmtId="164" fontId="89" fillId="0" borderId="0" xfId="37" applyFont="1" applyFill="1" applyBorder="1" applyAlignment="1">
      <alignment horizontal="center" vertical="center"/>
    </xf>
    <xf numFmtId="0" fontId="20" fillId="63" borderId="1" xfId="10" applyFont="1" applyFill="1" applyBorder="1" applyAlignment="1">
      <alignment horizontal="center" vertical="center"/>
    </xf>
    <xf numFmtId="0" fontId="20" fillId="63" borderId="1" xfId="10" applyFont="1" applyFill="1" applyBorder="1" applyAlignment="1">
      <alignment vertical="center"/>
    </xf>
    <xf numFmtId="164" fontId="19" fillId="63" borderId="1" xfId="26" applyFont="1" applyFill="1" applyBorder="1" applyAlignment="1">
      <alignment vertical="center"/>
    </xf>
    <xf numFmtId="164" fontId="20" fillId="63" borderId="1" xfId="10" applyNumberFormat="1" applyFont="1" applyFill="1" applyBorder="1" applyAlignment="1">
      <alignment vertical="center"/>
    </xf>
    <xf numFmtId="10" fontId="20" fillId="63" borderId="1" xfId="48" applyNumberFormat="1" applyFont="1" applyFill="1" applyBorder="1" applyAlignment="1">
      <alignment vertical="center"/>
    </xf>
    <xf numFmtId="164" fontId="20" fillId="63" borderId="1" xfId="14" applyFont="1" applyFill="1" applyBorder="1" applyAlignment="1">
      <alignment vertical="center"/>
    </xf>
    <xf numFmtId="49" fontId="20" fillId="61" borderId="1" xfId="10" applyNumberFormat="1" applyFont="1" applyFill="1" applyBorder="1" applyAlignment="1">
      <alignment horizontal="center" vertical="center" wrapText="1"/>
    </xf>
    <xf numFmtId="49" fontId="20" fillId="61" borderId="1" xfId="10" applyNumberFormat="1" applyFont="1" applyFill="1" applyBorder="1" applyAlignment="1">
      <alignment horizontal="center" vertical="center"/>
    </xf>
    <xf numFmtId="164" fontId="20" fillId="61" borderId="1" xfId="28" applyFont="1" applyFill="1" applyBorder="1" applyAlignment="1">
      <alignment horizontal="center" vertical="center"/>
    </xf>
    <xf numFmtId="164" fontId="20" fillId="61" borderId="1" xfId="45" applyFont="1" applyFill="1" applyBorder="1" applyAlignment="1">
      <alignment horizontal="center" vertical="center" wrapText="1"/>
    </xf>
    <xf numFmtId="4" fontId="20" fillId="61" borderId="1" xfId="10" applyNumberFormat="1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left" vertical="center"/>
    </xf>
    <xf numFmtId="14" fontId="19" fillId="0" borderId="0" xfId="10" applyNumberFormat="1"/>
    <xf numFmtId="10" fontId="19" fillId="0" borderId="1" xfId="11" applyNumberFormat="1" applyFont="1" applyFill="1" applyBorder="1"/>
    <xf numFmtId="10" fontId="0" fillId="0" borderId="1" xfId="11" applyNumberFormat="1" applyFont="1" applyFill="1" applyBorder="1"/>
    <xf numFmtId="0" fontId="1" fillId="0" borderId="0" xfId="14948"/>
    <xf numFmtId="0" fontId="98" fillId="0" borderId="0" xfId="14947" applyFont="1"/>
    <xf numFmtId="0" fontId="98" fillId="0" borderId="8" xfId="14947" applyFont="1" applyBorder="1"/>
    <xf numFmtId="0" fontId="40" fillId="0" borderId="0" xfId="14947" applyFont="1"/>
    <xf numFmtId="0" fontId="99" fillId="0" borderId="0" xfId="14947" applyFont="1"/>
    <xf numFmtId="0" fontId="95" fillId="64" borderId="52" xfId="14947" applyFont="1" applyFill="1" applyBorder="1" applyAlignment="1">
      <alignment vertical="center"/>
    </xf>
    <xf numFmtId="0" fontId="95" fillId="64" borderId="53" xfId="14947" applyFont="1" applyFill="1" applyBorder="1" applyAlignment="1">
      <alignment horizontal="center" vertical="center"/>
    </xf>
    <xf numFmtId="0" fontId="95" fillId="64" borderId="54" xfId="14947" applyFont="1" applyFill="1" applyBorder="1" applyAlignment="1">
      <alignment horizontal="center" vertical="center"/>
    </xf>
    <xf numFmtId="0" fontId="94" fillId="65" borderId="52" xfId="14947" applyFont="1" applyFill="1" applyBorder="1" applyAlignment="1">
      <alignment vertical="center"/>
    </xf>
    <xf numFmtId="39" fontId="94" fillId="66" borderId="53" xfId="14949" applyNumberFormat="1" applyFont="1" applyFill="1" applyBorder="1" applyAlignment="1" applyProtection="1">
      <alignment horizontal="center" vertical="center"/>
    </xf>
    <xf numFmtId="2" fontId="94" fillId="0" borderId="53" xfId="14947" applyNumberFormat="1" applyFont="1" applyBorder="1" applyAlignment="1">
      <alignment horizontal="center" vertical="center"/>
    </xf>
    <xf numFmtId="2" fontId="94" fillId="67" borderId="53" xfId="14947" applyNumberFormat="1" applyFont="1" applyFill="1" applyBorder="1" applyAlignment="1">
      <alignment horizontal="center" vertical="center"/>
    </xf>
    <xf numFmtId="2" fontId="94" fillId="0" borderId="55" xfId="14947" applyNumberFormat="1" applyFont="1" applyBorder="1" applyAlignment="1">
      <alignment horizontal="center" vertical="center"/>
    </xf>
    <xf numFmtId="2" fontId="94" fillId="0" borderId="54" xfId="14947" applyNumberFormat="1" applyFont="1" applyBorder="1" applyAlignment="1">
      <alignment horizontal="center" vertical="center"/>
    </xf>
    <xf numFmtId="0" fontId="94" fillId="65" borderId="56" xfId="14947" applyFont="1" applyFill="1" applyBorder="1" applyAlignment="1">
      <alignment vertical="center"/>
    </xf>
    <xf numFmtId="2" fontId="94" fillId="0" borderId="57" xfId="14947" applyNumberFormat="1" applyFont="1" applyBorder="1" applyAlignment="1">
      <alignment horizontal="center" vertical="center"/>
    </xf>
    <xf numFmtId="2" fontId="94" fillId="67" borderId="57" xfId="14947" applyNumberFormat="1" applyFont="1" applyFill="1" applyBorder="1" applyAlignment="1">
      <alignment horizontal="center" vertical="center"/>
    </xf>
    <xf numFmtId="2" fontId="94" fillId="0" borderId="58" xfId="14947" applyNumberFormat="1" applyFont="1" applyBorder="1" applyAlignment="1">
      <alignment horizontal="center" vertical="center"/>
    </xf>
    <xf numFmtId="2" fontId="94" fillId="0" borderId="59" xfId="14947" applyNumberFormat="1" applyFont="1" applyBorder="1" applyAlignment="1">
      <alignment horizontal="center" vertical="center"/>
    </xf>
    <xf numFmtId="0" fontId="94" fillId="65" borderId="49" xfId="14947" applyFont="1" applyFill="1" applyBorder="1" applyAlignment="1">
      <alignment vertical="center"/>
    </xf>
    <xf numFmtId="39" fontId="94" fillId="66" borderId="50" xfId="14949" applyNumberFormat="1" applyFont="1" applyFill="1" applyBorder="1" applyAlignment="1" applyProtection="1">
      <alignment horizontal="center" vertical="center"/>
    </xf>
    <xf numFmtId="2" fontId="94" fillId="0" borderId="0" xfId="14947" applyNumberFormat="1" applyFont="1" applyAlignment="1">
      <alignment vertical="center"/>
    </xf>
    <xf numFmtId="0" fontId="94" fillId="0" borderId="0" xfId="14947" applyFont="1" applyAlignment="1">
      <alignment vertical="center"/>
    </xf>
    <xf numFmtId="0" fontId="94" fillId="0" borderId="8" xfId="14947" applyFont="1" applyBorder="1" applyAlignment="1">
      <alignment vertical="center"/>
    </xf>
    <xf numFmtId="0" fontId="94" fillId="0" borderId="7" xfId="14947" applyFont="1" applyBorder="1" applyAlignment="1">
      <alignment vertical="center"/>
    </xf>
    <xf numFmtId="0" fontId="94" fillId="0" borderId="44" xfId="14947" applyFont="1" applyBorder="1" applyAlignment="1">
      <alignment vertical="center"/>
    </xf>
    <xf numFmtId="0" fontId="95" fillId="0" borderId="17" xfId="14947" applyFont="1" applyBorder="1" applyAlignment="1">
      <alignment horizontal="center" vertical="center"/>
    </xf>
    <xf numFmtId="0" fontId="95" fillId="0" borderId="2" xfId="14947" applyFont="1" applyBorder="1" applyAlignment="1">
      <alignment horizontal="center" vertical="center"/>
    </xf>
    <xf numFmtId="0" fontId="95" fillId="0" borderId="3" xfId="14947" applyFont="1" applyBorder="1" applyAlignment="1">
      <alignment horizontal="center" vertical="center"/>
    </xf>
    <xf numFmtId="179" fontId="94" fillId="0" borderId="65" xfId="14949" applyNumberFormat="1" applyFont="1" applyFill="1" applyBorder="1" applyAlignment="1">
      <alignment horizontal="center" vertical="center"/>
    </xf>
    <xf numFmtId="0" fontId="101" fillId="0" borderId="69" xfId="14947" applyFont="1" applyBorder="1" applyAlignment="1">
      <alignment horizontal="right" vertical="center"/>
    </xf>
    <xf numFmtId="10" fontId="101" fillId="0" borderId="70" xfId="14949" applyNumberFormat="1" applyFont="1" applyFill="1" applyBorder="1" applyAlignment="1" applyProtection="1">
      <alignment horizontal="center" vertical="center"/>
    </xf>
    <xf numFmtId="179" fontId="101" fillId="0" borderId="70" xfId="14949" applyNumberFormat="1" applyFont="1" applyFill="1" applyBorder="1" applyAlignment="1" applyProtection="1">
      <alignment vertical="center"/>
    </xf>
    <xf numFmtId="179" fontId="101" fillId="0" borderId="71" xfId="14949" applyNumberFormat="1" applyFont="1" applyFill="1" applyBorder="1" applyAlignment="1" applyProtection="1">
      <alignment vertical="center"/>
    </xf>
    <xf numFmtId="0" fontId="94" fillId="0" borderId="60" xfId="14947" applyFont="1" applyBorder="1" applyAlignment="1">
      <alignment vertical="center"/>
    </xf>
    <xf numFmtId="0" fontId="94" fillId="0" borderId="61" xfId="14947" applyFont="1" applyBorder="1" applyAlignment="1">
      <alignment vertical="center"/>
    </xf>
    <xf numFmtId="0" fontId="94" fillId="0" borderId="39" xfId="14947" applyFont="1" applyBorder="1" applyAlignment="1">
      <alignment vertical="center"/>
    </xf>
    <xf numFmtId="179" fontId="94" fillId="0" borderId="77" xfId="14949" applyNumberFormat="1" applyFont="1" applyFill="1" applyBorder="1" applyAlignment="1">
      <alignment horizontal="center" vertical="center"/>
    </xf>
    <xf numFmtId="0" fontId="94" fillId="0" borderId="72" xfId="14947" applyFont="1" applyBorder="1" applyAlignment="1">
      <alignment vertical="center"/>
    </xf>
    <xf numFmtId="0" fontId="94" fillId="0" borderId="73" xfId="14947" applyFont="1" applyBorder="1" applyAlignment="1">
      <alignment vertical="center"/>
    </xf>
    <xf numFmtId="0" fontId="94" fillId="0" borderId="46" xfId="14947" applyFont="1" applyBorder="1" applyAlignment="1">
      <alignment vertical="center"/>
    </xf>
    <xf numFmtId="0" fontId="95" fillId="68" borderId="12" xfId="14947" applyFont="1" applyFill="1" applyBorder="1" applyAlignment="1">
      <alignment vertical="center"/>
    </xf>
    <xf numFmtId="0" fontId="94" fillId="68" borderId="1" xfId="14947" applyFont="1" applyFill="1" applyBorder="1" applyAlignment="1">
      <alignment vertical="center"/>
    </xf>
    <xf numFmtId="0" fontId="103" fillId="0" borderId="7" xfId="14947" applyFont="1" applyBorder="1" applyAlignment="1">
      <alignment vertical="center"/>
    </xf>
    <xf numFmtId="0" fontId="102" fillId="0" borderId="0" xfId="14947" applyFont="1" applyAlignment="1">
      <alignment vertical="center"/>
    </xf>
    <xf numFmtId="0" fontId="104" fillId="0" borderId="7" xfId="14947" applyFont="1" applyBorder="1" applyAlignment="1">
      <alignment vertical="center"/>
    </xf>
    <xf numFmtId="0" fontId="102" fillId="0" borderId="0" xfId="14947" applyFont="1"/>
    <xf numFmtId="0" fontId="94" fillId="0" borderId="0" xfId="14947" applyFont="1"/>
    <xf numFmtId="0" fontId="94" fillId="0" borderId="8" xfId="14947" applyFont="1" applyBorder="1"/>
    <xf numFmtId="0" fontId="105" fillId="0" borderId="0" xfId="14947" applyFont="1" applyAlignment="1">
      <alignment horizontal="center" vertical="center"/>
    </xf>
    <xf numFmtId="0" fontId="105" fillId="0" borderId="8" xfId="14947" applyFont="1" applyBorder="1" applyAlignment="1">
      <alignment horizontal="center" vertical="center"/>
    </xf>
    <xf numFmtId="0" fontId="106" fillId="69" borderId="0" xfId="14947" applyFont="1" applyFill="1"/>
    <xf numFmtId="0" fontId="107" fillId="0" borderId="0" xfId="14947" applyFont="1" applyAlignment="1">
      <alignment horizontal="right"/>
    </xf>
    <xf numFmtId="0" fontId="106" fillId="69" borderId="0" xfId="14947" applyFont="1" applyFill="1" applyAlignment="1">
      <alignment horizontal="center"/>
    </xf>
    <xf numFmtId="0" fontId="107" fillId="0" borderId="0" xfId="14947" applyFont="1" applyAlignment="1">
      <alignment horizontal="center"/>
    </xf>
    <xf numFmtId="0" fontId="106" fillId="69" borderId="8" xfId="14947" applyFont="1" applyFill="1" applyBorder="1"/>
    <xf numFmtId="0" fontId="94" fillId="0" borderId="9" xfId="14947" applyFont="1" applyBorder="1" applyAlignment="1">
      <alignment vertical="center"/>
    </xf>
    <xf numFmtId="0" fontId="94" fillId="0" borderId="10" xfId="14947" applyFont="1" applyBorder="1" applyAlignment="1">
      <alignment vertical="center"/>
    </xf>
    <xf numFmtId="0" fontId="109" fillId="0" borderId="0" xfId="14948" applyFont="1"/>
    <xf numFmtId="14" fontId="111" fillId="4" borderId="14" xfId="14948" applyNumberFormat="1" applyFont="1" applyFill="1" applyBorder="1" applyAlignment="1">
      <alignment horizontal="left" wrapText="1"/>
    </xf>
    <xf numFmtId="0" fontId="111" fillId="4" borderId="15" xfId="14948" applyFont="1" applyFill="1" applyBorder="1" applyAlignment="1">
      <alignment wrapText="1"/>
    </xf>
    <xf numFmtId="0" fontId="112" fillId="4" borderId="7" xfId="14948" applyFont="1" applyFill="1" applyBorder="1" applyAlignment="1">
      <alignment wrapText="1"/>
    </xf>
    <xf numFmtId="0" fontId="112" fillId="4" borderId="0" xfId="14948" applyFont="1" applyFill="1" applyAlignment="1">
      <alignment wrapText="1"/>
    </xf>
    <xf numFmtId="0" fontId="112" fillId="4" borderId="8" xfId="14948" applyFont="1" applyFill="1" applyBorder="1" applyAlignment="1">
      <alignment wrapText="1"/>
    </xf>
    <xf numFmtId="0" fontId="113" fillId="4" borderId="13" xfId="14950" applyFont="1" applyFill="1" applyBorder="1" applyAlignment="1">
      <alignment horizontal="left" vertical="center"/>
    </xf>
    <xf numFmtId="0" fontId="114" fillId="4" borderId="14" xfId="14950" applyFont="1" applyFill="1" applyBorder="1" applyAlignment="1">
      <alignment horizontal="left" vertical="center"/>
    </xf>
    <xf numFmtId="0" fontId="115" fillId="4" borderId="15" xfId="14950" applyFont="1" applyFill="1" applyBorder="1" applyAlignment="1">
      <alignment horizontal="center" vertical="center"/>
    </xf>
    <xf numFmtId="0" fontId="117" fillId="0" borderId="7" xfId="14950" applyFont="1" applyBorder="1" applyAlignment="1">
      <alignment horizontal="center" vertical="center"/>
    </xf>
    <xf numFmtId="0" fontId="117" fillId="0" borderId="0" xfId="14950" applyFont="1" applyAlignment="1">
      <alignment horizontal="center" vertical="center"/>
    </xf>
    <xf numFmtId="0" fontId="115" fillId="5" borderId="79" xfId="14950" applyFont="1" applyFill="1" applyBorder="1" applyAlignment="1">
      <alignment horizontal="center" vertical="center"/>
    </xf>
    <xf numFmtId="0" fontId="120" fillId="0" borderId="47" xfId="14950" applyFont="1" applyBorder="1" applyAlignment="1">
      <alignment horizontal="center" vertical="center"/>
    </xf>
    <xf numFmtId="0" fontId="120" fillId="0" borderId="6" xfId="14950" applyFont="1" applyBorder="1" applyAlignment="1">
      <alignment horizontal="center" vertical="center"/>
    </xf>
    <xf numFmtId="0" fontId="117" fillId="0" borderId="80" xfId="14950" applyFont="1" applyBorder="1" applyAlignment="1">
      <alignment horizontal="center" vertical="center"/>
    </xf>
    <xf numFmtId="0" fontId="120" fillId="0" borderId="42" xfId="14950" applyFont="1" applyBorder="1" applyAlignment="1">
      <alignment horizontal="center" vertical="center"/>
    </xf>
    <xf numFmtId="0" fontId="117" fillId="61" borderId="47" xfId="14950" applyFont="1" applyFill="1" applyBorder="1" applyAlignment="1">
      <alignment horizontal="left" vertical="center"/>
    </xf>
    <xf numFmtId="0" fontId="117" fillId="61" borderId="13" xfId="14950" applyFont="1" applyFill="1" applyBorder="1" applyAlignment="1">
      <alignment horizontal="left" vertical="center"/>
    </xf>
    <xf numFmtId="0" fontId="117" fillId="61" borderId="47" xfId="14950" applyFont="1" applyFill="1" applyBorder="1" applyAlignment="1">
      <alignment horizontal="center" vertical="center"/>
    </xf>
    <xf numFmtId="0" fontId="117" fillId="0" borderId="81" xfId="14950" applyFont="1" applyBorder="1" applyAlignment="1">
      <alignment horizontal="left" vertical="center"/>
    </xf>
    <xf numFmtId="0" fontId="117" fillId="0" borderId="72" xfId="14950" applyFont="1" applyBorder="1" applyAlignment="1">
      <alignment horizontal="left" vertical="center"/>
    </xf>
    <xf numFmtId="0" fontId="117" fillId="0" borderId="81" xfId="14950" applyFont="1" applyBorder="1" applyAlignment="1">
      <alignment horizontal="center" vertical="center"/>
    </xf>
    <xf numFmtId="0" fontId="117" fillId="0" borderId="43" xfId="14950" applyFont="1" applyBorder="1" applyAlignment="1">
      <alignment horizontal="left" vertical="center"/>
    </xf>
    <xf numFmtId="0" fontId="117" fillId="0" borderId="82" xfId="14950" applyFont="1" applyBorder="1" applyAlignment="1">
      <alignment horizontal="left" vertical="center"/>
    </xf>
    <xf numFmtId="0" fontId="117" fillId="0" borderId="43" xfId="14950" applyFont="1" applyBorder="1" applyAlignment="1">
      <alignment horizontal="center" vertical="center"/>
    </xf>
    <xf numFmtId="10" fontId="117" fillId="0" borderId="43" xfId="14950" applyNumberFormat="1" applyFont="1" applyBorder="1" applyAlignment="1">
      <alignment horizontal="center" vertical="center"/>
    </xf>
    <xf numFmtId="0" fontId="120" fillId="0" borderId="83" xfId="14950" applyFont="1" applyBorder="1" applyAlignment="1">
      <alignment horizontal="left" vertical="center"/>
    </xf>
    <xf numFmtId="0" fontId="120" fillId="0" borderId="60" xfId="14950" applyFont="1" applyBorder="1" applyAlignment="1">
      <alignment horizontal="left" vertical="center"/>
    </xf>
    <xf numFmtId="0" fontId="120" fillId="0" borderId="83" xfId="14950" applyFont="1" applyBorder="1" applyAlignment="1">
      <alignment horizontal="center" vertical="center"/>
    </xf>
    <xf numFmtId="10" fontId="117" fillId="0" borderId="81" xfId="14950" applyNumberFormat="1" applyFont="1" applyBorder="1" applyAlignment="1">
      <alignment horizontal="center" vertical="center"/>
    </xf>
    <xf numFmtId="10" fontId="117" fillId="0" borderId="43" xfId="14951" applyNumberFormat="1" applyFont="1" applyFill="1" applyBorder="1" applyAlignment="1">
      <alignment horizontal="center" vertical="center"/>
    </xf>
    <xf numFmtId="10" fontId="120" fillId="0" borderId="83" xfId="14950" applyNumberFormat="1" applyFont="1" applyBorder="1" applyAlignment="1">
      <alignment horizontal="center" vertical="center"/>
    </xf>
    <xf numFmtId="0" fontId="117" fillId="0" borderId="82" xfId="14950" applyFont="1" applyBorder="1" applyAlignment="1">
      <alignment horizontal="left" vertical="center" wrapText="1"/>
    </xf>
    <xf numFmtId="0" fontId="114" fillId="61" borderId="17" xfId="14950" applyFont="1" applyFill="1" applyBorder="1" applyAlignment="1">
      <alignment horizontal="left" vertical="center"/>
    </xf>
    <xf numFmtId="0" fontId="123" fillId="61" borderId="22" xfId="14950" applyFont="1" applyFill="1" applyBorder="1" applyAlignment="1">
      <alignment horizontal="left" vertical="center"/>
    </xf>
    <xf numFmtId="10" fontId="123" fillId="61" borderId="47" xfId="14950" applyNumberFormat="1" applyFont="1" applyFill="1" applyBorder="1" applyAlignment="1">
      <alignment horizontal="center" vertical="center"/>
    </xf>
    <xf numFmtId="0" fontId="114" fillId="4" borderId="7" xfId="14950" applyFont="1" applyFill="1" applyBorder="1" applyAlignment="1">
      <alignment horizontal="left" vertical="center"/>
    </xf>
    <xf numFmtId="0" fontId="123" fillId="4" borderId="0" xfId="14950" applyFont="1" applyFill="1" applyAlignment="1">
      <alignment horizontal="left" vertical="center"/>
    </xf>
    <xf numFmtId="10" fontId="123" fillId="4" borderId="8" xfId="14950" applyNumberFormat="1" applyFont="1" applyFill="1" applyBorder="1" applyAlignment="1">
      <alignment horizontal="center" vertical="center"/>
    </xf>
    <xf numFmtId="0" fontId="1" fillId="4" borderId="7" xfId="14948" applyFill="1" applyBorder="1"/>
    <xf numFmtId="0" fontId="1" fillId="4" borderId="0" xfId="14948" applyFill="1"/>
    <xf numFmtId="0" fontId="1" fillId="4" borderId="8" xfId="14948" applyFill="1" applyBorder="1"/>
    <xf numFmtId="0" fontId="1" fillId="4" borderId="9" xfId="14948" applyFill="1" applyBorder="1"/>
    <xf numFmtId="0" fontId="1" fillId="4" borderId="10" xfId="14948" applyFill="1" applyBorder="1"/>
    <xf numFmtId="0" fontId="1" fillId="4" borderId="11" xfId="14948" applyFill="1" applyBorder="1"/>
    <xf numFmtId="14" fontId="89" fillId="0" borderId="0" xfId="10" applyNumberFormat="1" applyFont="1" applyAlignment="1">
      <alignment horizontal="left" vertical="center" wrapText="1"/>
    </xf>
    <xf numFmtId="0" fontId="111" fillId="4" borderId="13" xfId="14948" applyFont="1" applyFill="1" applyBorder="1" applyAlignment="1">
      <alignment horizontal="left" wrapText="1"/>
    </xf>
    <xf numFmtId="0" fontId="87" fillId="0" borderId="41" xfId="10" applyFont="1" applyBorder="1" applyAlignment="1">
      <alignment horizontal="center" vertical="center" wrapText="1"/>
    </xf>
    <xf numFmtId="0" fontId="87" fillId="0" borderId="40" xfId="10" applyFont="1" applyBorder="1" applyAlignment="1">
      <alignment horizontal="center" vertical="center" wrapText="1"/>
    </xf>
    <xf numFmtId="0" fontId="87" fillId="0" borderId="48" xfId="10" applyFont="1" applyBorder="1" applyAlignment="1">
      <alignment horizontal="center" vertical="center" wrapText="1"/>
    </xf>
    <xf numFmtId="0" fontId="91" fillId="0" borderId="17" xfId="10" applyFont="1" applyBorder="1" applyAlignment="1">
      <alignment horizontal="center" vertical="center"/>
    </xf>
    <xf numFmtId="0" fontId="91" fillId="0" borderId="2" xfId="10" applyFont="1" applyBorder="1" applyAlignment="1">
      <alignment horizontal="center" vertical="center"/>
    </xf>
    <xf numFmtId="0" fontId="91" fillId="0" borderId="3" xfId="10" applyFont="1" applyBorder="1" applyAlignment="1">
      <alignment horizontal="center" vertical="center"/>
    </xf>
    <xf numFmtId="0" fontId="92" fillId="4" borderId="0" xfId="0" applyFont="1" applyFill="1" applyAlignment="1">
      <alignment horizontal="center" vertical="center"/>
    </xf>
    <xf numFmtId="0" fontId="92" fillId="4" borderId="8" xfId="0" applyFont="1" applyFill="1" applyBorder="1" applyAlignment="1">
      <alignment horizontal="center" vertical="center"/>
    </xf>
    <xf numFmtId="0" fontId="20" fillId="63" borderId="20" xfId="10" applyFont="1" applyFill="1" applyBorder="1" applyAlignment="1">
      <alignment horizontal="right" vertical="center"/>
    </xf>
    <xf numFmtId="0" fontId="20" fillId="63" borderId="16" xfId="10" applyFont="1" applyFill="1" applyBorder="1" applyAlignment="1">
      <alignment horizontal="right" vertical="center"/>
    </xf>
    <xf numFmtId="0" fontId="20" fillId="63" borderId="21" xfId="10" applyFont="1" applyFill="1" applyBorder="1" applyAlignment="1">
      <alignment horizontal="right" vertical="center"/>
    </xf>
    <xf numFmtId="0" fontId="92" fillId="4" borderId="5" xfId="0" applyFont="1" applyFill="1" applyBorder="1" applyAlignment="1">
      <alignment horizontal="center"/>
    </xf>
    <xf numFmtId="0" fontId="92" fillId="4" borderId="6" xfId="0" applyFont="1" applyFill="1" applyBorder="1" applyAlignment="1">
      <alignment horizontal="center"/>
    </xf>
    <xf numFmtId="164" fontId="89" fillId="0" borderId="7" xfId="37" applyFont="1" applyFill="1" applyBorder="1" applyAlignment="1">
      <alignment horizontal="left" vertical="center"/>
    </xf>
    <xf numFmtId="164" fontId="89" fillId="0" borderId="0" xfId="37" applyFont="1" applyFill="1" applyBorder="1" applyAlignment="1">
      <alignment horizontal="left" vertical="center"/>
    </xf>
    <xf numFmtId="0" fontId="19" fillId="0" borderId="0" xfId="10" applyAlignment="1">
      <alignment horizontal="center"/>
    </xf>
    <xf numFmtId="4" fontId="20" fillId="3" borderId="22" xfId="10" applyNumberFormat="1" applyFont="1" applyFill="1" applyBorder="1" applyAlignment="1">
      <alignment horizontal="center" vertical="center" wrapText="1"/>
    </xf>
    <xf numFmtId="4" fontId="20" fillId="3" borderId="14" xfId="10" applyNumberFormat="1" applyFont="1" applyFill="1" applyBorder="1" applyAlignment="1">
      <alignment horizontal="center" vertical="center" wrapText="1"/>
    </xf>
    <xf numFmtId="4" fontId="20" fillId="3" borderId="15" xfId="10" applyNumberFormat="1" applyFont="1" applyFill="1" applyBorder="1" applyAlignment="1">
      <alignment horizontal="center" vertical="center" wrapText="1"/>
    </xf>
    <xf numFmtId="0" fontId="124" fillId="70" borderId="20" xfId="10" applyFont="1" applyFill="1" applyBorder="1" applyAlignment="1">
      <alignment horizontal="left" vertical="center" wrapText="1"/>
    </xf>
    <xf numFmtId="0" fontId="124" fillId="70" borderId="16" xfId="10" applyFont="1" applyFill="1" applyBorder="1" applyAlignment="1">
      <alignment horizontal="left" vertical="center" wrapText="1"/>
    </xf>
    <xf numFmtId="0" fontId="124" fillId="70" borderId="21" xfId="10" applyFont="1" applyFill="1" applyBorder="1" applyAlignment="1">
      <alignment horizontal="left" vertical="center" wrapText="1"/>
    </xf>
    <xf numFmtId="0" fontId="20" fillId="0" borderId="4" xfId="258" applyFont="1" applyBorder="1" applyAlignment="1">
      <alignment horizontal="center" vertical="center" wrapText="1"/>
    </xf>
    <xf numFmtId="0" fontId="20" fillId="0" borderId="5" xfId="258" applyFont="1" applyBorder="1" applyAlignment="1">
      <alignment horizontal="center" vertical="center"/>
    </xf>
    <xf numFmtId="0" fontId="20" fillId="0" borderId="6" xfId="258" applyFont="1" applyBorder="1" applyAlignment="1">
      <alignment horizontal="center" vertical="center"/>
    </xf>
    <xf numFmtId="0" fontId="20" fillId="0" borderId="9" xfId="258" applyFont="1" applyBorder="1" applyAlignment="1">
      <alignment horizontal="center" vertical="center"/>
    </xf>
    <xf numFmtId="0" fontId="20" fillId="0" borderId="10" xfId="258" applyFont="1" applyBorder="1" applyAlignment="1">
      <alignment horizontal="center" vertical="center"/>
    </xf>
    <xf numFmtId="0" fontId="20" fillId="0" borderId="11" xfId="258" applyFont="1" applyBorder="1" applyAlignment="1">
      <alignment horizontal="center" vertical="center"/>
    </xf>
    <xf numFmtId="0" fontId="19" fillId="3" borderId="13" xfId="10" applyFill="1" applyBorder="1" applyAlignment="1">
      <alignment horizontal="center"/>
    </xf>
    <xf numFmtId="0" fontId="19" fillId="3" borderId="15" xfId="10" applyFill="1" applyBorder="1" applyAlignment="1">
      <alignment horizontal="center"/>
    </xf>
    <xf numFmtId="0" fontId="94" fillId="0" borderId="7" xfId="14947" applyFont="1" applyBorder="1" applyAlignment="1">
      <alignment vertical="center"/>
    </xf>
    <xf numFmtId="0" fontId="94" fillId="0" borderId="0" xfId="14947" applyFont="1" applyAlignment="1">
      <alignment vertical="center"/>
    </xf>
    <xf numFmtId="0" fontId="94" fillId="0" borderId="44" xfId="14947" applyFont="1" applyBorder="1" applyAlignment="1">
      <alignment vertical="center"/>
    </xf>
    <xf numFmtId="0" fontId="95" fillId="0" borderId="13" xfId="14947" applyFont="1" applyBorder="1" applyAlignment="1">
      <alignment horizontal="center" vertical="center"/>
    </xf>
    <xf numFmtId="0" fontId="95" fillId="0" borderId="14" xfId="14947" applyFont="1" applyBorder="1" applyAlignment="1">
      <alignment horizontal="center" vertical="center"/>
    </xf>
    <xf numFmtId="0" fontId="96" fillId="4" borderId="13" xfId="14947" applyFont="1" applyFill="1" applyBorder="1" applyAlignment="1" applyProtection="1">
      <alignment horizontal="center" vertical="center"/>
      <protection locked="0"/>
    </xf>
    <xf numFmtId="0" fontId="96" fillId="4" borderId="14" xfId="14947" applyFont="1" applyFill="1" applyBorder="1" applyAlignment="1" applyProtection="1">
      <alignment horizontal="center" vertical="center"/>
      <protection locked="0"/>
    </xf>
    <xf numFmtId="0" fontId="96" fillId="4" borderId="15" xfId="14947" applyFont="1" applyFill="1" applyBorder="1" applyAlignment="1" applyProtection="1">
      <alignment horizontal="center" vertical="center"/>
      <protection locked="0"/>
    </xf>
    <xf numFmtId="0" fontId="97" fillId="0" borderId="7" xfId="14947" applyFont="1" applyBorder="1" applyAlignment="1">
      <alignment horizontal="left"/>
    </xf>
    <xf numFmtId="0" fontId="97" fillId="0" borderId="0" xfId="14947" applyFont="1" applyAlignment="1">
      <alignment horizontal="left"/>
    </xf>
    <xf numFmtId="0" fontId="100" fillId="0" borderId="49" xfId="14947" applyFont="1" applyBorder="1" applyAlignment="1">
      <alignment horizontal="center" vertical="center"/>
    </xf>
    <xf numFmtId="0" fontId="100" fillId="0" borderId="50" xfId="14947" applyFont="1" applyBorder="1" applyAlignment="1">
      <alignment horizontal="center" vertical="center"/>
    </xf>
    <xf numFmtId="0" fontId="100" fillId="0" borderId="50" xfId="14947" applyFont="1" applyBorder="1" applyAlignment="1">
      <alignment horizontal="center" vertical="center" wrapText="1"/>
    </xf>
    <xf numFmtId="0" fontId="100" fillId="0" borderId="51" xfId="14947" applyFont="1" applyBorder="1" applyAlignment="1">
      <alignment horizontal="center" vertical="center" wrapText="1"/>
    </xf>
    <xf numFmtId="2" fontId="94" fillId="0" borderId="50" xfId="14947" applyNumberFormat="1" applyFont="1" applyBorder="1" applyAlignment="1">
      <alignment horizontal="center" vertical="center"/>
    </xf>
    <xf numFmtId="2" fontId="94" fillId="0" borderId="57" xfId="14947" applyNumberFormat="1" applyFont="1" applyBorder="1" applyAlignment="1">
      <alignment horizontal="center" vertical="center"/>
    </xf>
    <xf numFmtId="2" fontId="94" fillId="0" borderId="51" xfId="14947" applyNumberFormat="1" applyFont="1" applyBorder="1" applyAlignment="1">
      <alignment horizontal="center" vertical="center"/>
    </xf>
    <xf numFmtId="0" fontId="95" fillId="0" borderId="60" xfId="14947" applyFont="1" applyBorder="1" applyAlignment="1">
      <alignment horizontal="center" vertical="center"/>
    </xf>
    <xf numFmtId="0" fontId="95" fillId="0" borderId="61" xfId="14947" applyFont="1" applyBorder="1" applyAlignment="1">
      <alignment horizontal="center" vertical="center"/>
    </xf>
    <xf numFmtId="0" fontId="95" fillId="0" borderId="39" xfId="14947" applyFont="1" applyBorder="1" applyAlignment="1">
      <alignment horizontal="center" vertical="center"/>
    </xf>
    <xf numFmtId="0" fontId="95" fillId="0" borderId="15" xfId="14947" applyFont="1" applyBorder="1" applyAlignment="1">
      <alignment horizontal="center" vertical="center"/>
    </xf>
    <xf numFmtId="0" fontId="86" fillId="0" borderId="61" xfId="14947" applyFont="1" applyBorder="1" applyAlignment="1">
      <alignment horizontal="center" vertical="center"/>
    </xf>
    <xf numFmtId="0" fontId="86" fillId="0" borderId="78" xfId="14947" applyFont="1" applyBorder="1" applyAlignment="1">
      <alignment horizontal="center" vertical="center"/>
    </xf>
    <xf numFmtId="0" fontId="105" fillId="0" borderId="10" xfId="14947" applyFont="1" applyBorder="1" applyAlignment="1">
      <alignment horizontal="center" vertical="center"/>
    </xf>
    <xf numFmtId="0" fontId="105" fillId="0" borderId="11" xfId="14947" applyFont="1" applyBorder="1" applyAlignment="1">
      <alignment horizontal="center" vertical="center"/>
    </xf>
    <xf numFmtId="0" fontId="94" fillId="4" borderId="4" xfId="14947" applyFont="1" applyFill="1" applyBorder="1" applyAlignment="1">
      <alignment horizontal="center" wrapText="1"/>
    </xf>
    <xf numFmtId="0" fontId="94" fillId="4" borderId="5" xfId="14947" applyFont="1" applyFill="1" applyBorder="1" applyAlignment="1">
      <alignment horizontal="center" wrapText="1"/>
    </xf>
    <xf numFmtId="0" fontId="94" fillId="4" borderId="6" xfId="14947" applyFont="1" applyFill="1" applyBorder="1" applyAlignment="1">
      <alignment horizontal="center" wrapText="1"/>
    </xf>
    <xf numFmtId="0" fontId="94" fillId="0" borderId="66" xfId="14947" applyFont="1" applyBorder="1" applyAlignment="1">
      <alignment horizontal="left" vertical="center"/>
    </xf>
    <xf numFmtId="0" fontId="94" fillId="0" borderId="67" xfId="14947" applyFont="1" applyBorder="1" applyAlignment="1">
      <alignment horizontal="left" vertical="center"/>
    </xf>
    <xf numFmtId="0" fontId="94" fillId="0" borderId="68" xfId="14947" applyFont="1" applyBorder="1" applyAlignment="1">
      <alignment horizontal="left" vertical="center"/>
    </xf>
    <xf numFmtId="0" fontId="94" fillId="0" borderId="74" xfId="14947" applyFont="1" applyBorder="1" applyAlignment="1">
      <alignment horizontal="left" vertical="center"/>
    </xf>
    <xf numFmtId="0" fontId="94" fillId="0" borderId="75" xfId="14947" applyFont="1" applyBorder="1" applyAlignment="1">
      <alignment horizontal="left" vertical="center"/>
    </xf>
    <xf numFmtId="0" fontId="94" fillId="0" borderId="76" xfId="14947" applyFont="1" applyBorder="1" applyAlignment="1">
      <alignment horizontal="left" vertical="center"/>
    </xf>
    <xf numFmtId="0" fontId="105" fillId="0" borderId="0" xfId="14947" applyFont="1" applyAlignment="1">
      <alignment horizontal="center" vertical="center"/>
    </xf>
    <xf numFmtId="0" fontId="105" fillId="0" borderId="8" xfId="14947" applyFont="1" applyBorder="1" applyAlignment="1">
      <alignment horizontal="center" vertical="center"/>
    </xf>
    <xf numFmtId="0" fontId="86" fillId="0" borderId="0" xfId="14947" applyFont="1" applyAlignment="1">
      <alignment horizontal="center" vertical="center"/>
    </xf>
    <xf numFmtId="14" fontId="105" fillId="0" borderId="0" xfId="14947" applyNumberFormat="1" applyFont="1" applyAlignment="1">
      <alignment horizontal="center" vertical="center"/>
    </xf>
    <xf numFmtId="0" fontId="94" fillId="0" borderId="7" xfId="14947" applyFont="1" applyBorder="1" applyAlignment="1">
      <alignment vertical="center" wrapText="1"/>
    </xf>
    <xf numFmtId="0" fontId="94" fillId="0" borderId="0" xfId="14947" applyFont="1" applyAlignment="1">
      <alignment vertical="center" wrapText="1"/>
    </xf>
    <xf numFmtId="0" fontId="94" fillId="0" borderId="44" xfId="14947" applyFont="1" applyBorder="1" applyAlignment="1">
      <alignment vertical="center" wrapText="1"/>
    </xf>
    <xf numFmtId="0" fontId="94" fillId="0" borderId="62" xfId="14947" applyFont="1" applyBorder="1" applyAlignment="1">
      <alignment horizontal="left" vertical="center"/>
    </xf>
    <xf numFmtId="0" fontId="94" fillId="0" borderId="63" xfId="14947" applyFont="1" applyBorder="1" applyAlignment="1">
      <alignment horizontal="left" vertical="center"/>
    </xf>
    <xf numFmtId="0" fontId="94" fillId="0" borderId="64" xfId="14947" applyFont="1" applyBorder="1" applyAlignment="1">
      <alignment horizontal="left" vertical="center"/>
    </xf>
    <xf numFmtId="0" fontId="94" fillId="0" borderId="66" xfId="14947" applyFont="1" applyBorder="1" applyAlignment="1">
      <alignment horizontal="left" vertical="center" wrapText="1"/>
    </xf>
    <xf numFmtId="0" fontId="94" fillId="0" borderId="67" xfId="14947" applyFont="1" applyBorder="1" applyAlignment="1">
      <alignment horizontal="left" vertical="center" wrapText="1"/>
    </xf>
    <xf numFmtId="0" fontId="94" fillId="0" borderId="68" xfId="14947" applyFont="1" applyBorder="1" applyAlignment="1">
      <alignment horizontal="left" vertical="center" wrapText="1"/>
    </xf>
    <xf numFmtId="0" fontId="96" fillId="0" borderId="72" xfId="14947" applyFont="1" applyBorder="1" applyAlignment="1">
      <alignment horizontal="center" vertical="center"/>
    </xf>
    <xf numFmtId="0" fontId="96" fillId="0" borderId="73" xfId="14947" applyFont="1" applyBorder="1" applyAlignment="1">
      <alignment horizontal="center" vertical="center"/>
    </xf>
    <xf numFmtId="0" fontId="96" fillId="0" borderId="46" xfId="14947" applyFont="1" applyBorder="1" applyAlignment="1">
      <alignment horizontal="center" vertical="center"/>
    </xf>
    <xf numFmtId="0" fontId="94" fillId="4" borderId="66" xfId="14947" applyFont="1" applyFill="1" applyBorder="1" applyAlignment="1">
      <alignment horizontal="left" vertical="center"/>
    </xf>
    <xf numFmtId="0" fontId="94" fillId="4" borderId="67" xfId="14947" applyFont="1" applyFill="1" applyBorder="1" applyAlignment="1">
      <alignment horizontal="left" vertical="center"/>
    </xf>
    <xf numFmtId="0" fontId="94" fillId="4" borderId="68" xfId="14947" applyFont="1" applyFill="1" applyBorder="1" applyAlignment="1">
      <alignment horizontal="left" vertical="center"/>
    </xf>
    <xf numFmtId="0" fontId="116" fillId="61" borderId="13" xfId="14950" applyFont="1" applyFill="1" applyBorder="1" applyAlignment="1">
      <alignment horizontal="center" vertical="center"/>
    </xf>
    <xf numFmtId="0" fontId="116" fillId="61" borderId="14" xfId="14950" applyFont="1" applyFill="1" applyBorder="1" applyAlignment="1">
      <alignment horizontal="center" vertical="center"/>
    </xf>
    <xf numFmtId="0" fontId="116" fillId="61" borderId="15" xfId="14950" applyFont="1" applyFill="1" applyBorder="1" applyAlignment="1">
      <alignment horizontal="center" vertical="center"/>
    </xf>
    <xf numFmtId="0" fontId="84" fillId="4" borderId="7" xfId="14948" applyFont="1" applyFill="1" applyBorder="1" applyAlignment="1">
      <alignment horizontal="center" wrapText="1"/>
    </xf>
    <xf numFmtId="0" fontId="84" fillId="4" borderId="0" xfId="14948" applyFont="1" applyFill="1" applyAlignment="1">
      <alignment horizontal="center" wrapText="1"/>
    </xf>
    <xf numFmtId="0" fontId="84" fillId="4" borderId="8" xfId="14948" applyFont="1" applyFill="1" applyBorder="1" applyAlignment="1">
      <alignment horizontal="center" wrapText="1"/>
    </xf>
    <xf numFmtId="0" fontId="85" fillId="4" borderId="7" xfId="14948" applyFont="1" applyFill="1" applyBorder="1" applyAlignment="1">
      <alignment horizontal="center" wrapText="1"/>
    </xf>
    <xf numFmtId="0" fontId="85" fillId="4" borderId="0" xfId="14948" applyFont="1" applyFill="1" applyAlignment="1">
      <alignment horizontal="center" wrapText="1"/>
    </xf>
    <xf numFmtId="0" fontId="85" fillId="4" borderId="8" xfId="14948" applyFont="1" applyFill="1" applyBorder="1" applyAlignment="1">
      <alignment horizontal="center" wrapText="1"/>
    </xf>
    <xf numFmtId="0" fontId="108" fillId="0" borderId="4" xfId="14948" applyFont="1" applyBorder="1" applyAlignment="1">
      <alignment horizontal="center" vertical="center" wrapText="1"/>
    </xf>
    <xf numFmtId="0" fontId="108" fillId="0" borderId="5" xfId="14948" applyFont="1" applyBorder="1" applyAlignment="1">
      <alignment horizontal="center" vertical="center" wrapText="1"/>
    </xf>
    <xf numFmtId="0" fontId="108" fillId="0" borderId="7" xfId="14948" applyFont="1" applyBorder="1" applyAlignment="1">
      <alignment horizontal="center" vertical="center" wrapText="1"/>
    </xf>
    <xf numFmtId="0" fontId="108" fillId="0" borderId="0" xfId="14948" applyFont="1" applyAlignment="1">
      <alignment horizontal="center" vertical="center" wrapText="1"/>
    </xf>
    <xf numFmtId="0" fontId="108" fillId="0" borderId="9" xfId="14948" applyFont="1" applyBorder="1" applyAlignment="1">
      <alignment horizontal="center" vertical="center" wrapText="1"/>
    </xf>
    <xf numFmtId="0" fontId="108" fillId="0" borderId="10" xfId="14948" applyFont="1" applyBorder="1" applyAlignment="1">
      <alignment horizontal="center" vertical="center" wrapText="1"/>
    </xf>
    <xf numFmtId="0" fontId="86" fillId="0" borderId="6" xfId="14948" applyFont="1" applyBorder="1" applyAlignment="1">
      <alignment horizontal="center" vertical="center" wrapText="1"/>
    </xf>
    <xf numFmtId="0" fontId="86" fillId="0" borderId="8" xfId="14948" applyFont="1" applyBorder="1" applyAlignment="1">
      <alignment horizontal="center" vertical="center" wrapText="1"/>
    </xf>
    <xf numFmtId="0" fontId="86" fillId="0" borderId="11" xfId="14948" applyFont="1" applyBorder="1" applyAlignment="1">
      <alignment horizontal="center" vertical="center" wrapText="1"/>
    </xf>
    <xf numFmtId="0" fontId="110" fillId="0" borderId="13" xfId="14948" applyFont="1" applyBorder="1" applyAlignment="1">
      <alignment horizontal="left" vertical="center" wrapText="1"/>
    </xf>
    <xf numFmtId="0" fontId="110" fillId="0" borderId="14" xfId="14948" applyFont="1" applyBorder="1" applyAlignment="1">
      <alignment horizontal="left" vertical="center" wrapText="1"/>
    </xf>
    <xf numFmtId="0" fontId="110" fillId="0" borderId="15" xfId="14948" applyFont="1" applyBorder="1" applyAlignment="1">
      <alignment horizontal="left" vertical="center" wrapText="1"/>
    </xf>
  </cellXfs>
  <cellStyles count="14952">
    <cellStyle name="_x000d__x000a_JournalTemplate=C:\COMFO\CTALK\JOURSTD.TPL_x000d__x000a_LbStateAddress=3 3 0 251 1 89 2 311_x000d__x000a_LbStateJou" xfId="63" xr:uid="{00000000-0005-0000-0000-000000000000}"/>
    <cellStyle name="20% - Ênfase1 100" xfId="1" xr:uid="{00000000-0005-0000-0000-000001000000}"/>
    <cellStyle name="20% - Ênfase1 2" xfId="2057" xr:uid="{00000000-0005-0000-0000-000002000000}"/>
    <cellStyle name="20% - Ênfase1 2 2" xfId="2388" xr:uid="{00000000-0005-0000-0000-000003000000}"/>
    <cellStyle name="20% - Ênfase1 2 2 2" xfId="4232" xr:uid="{00000000-0005-0000-0000-000004000000}"/>
    <cellStyle name="20% - Ênfase1 2 2 2 2" xfId="14895" xr:uid="{00000000-0005-0000-0000-000005000000}"/>
    <cellStyle name="20% - Ênfase1 2 2 3" xfId="13082" xr:uid="{00000000-0005-0000-0000-000006000000}"/>
    <cellStyle name="20% - Ênfase2 2" xfId="2058" xr:uid="{00000000-0005-0000-0000-000007000000}"/>
    <cellStyle name="20% - Ênfase2 2 2" xfId="2389" xr:uid="{00000000-0005-0000-0000-000008000000}"/>
    <cellStyle name="20% - Ênfase2 2 2 2" xfId="4233" xr:uid="{00000000-0005-0000-0000-000009000000}"/>
    <cellStyle name="20% - Ênfase2 2 2 2 2" xfId="14896" xr:uid="{00000000-0005-0000-0000-00000A000000}"/>
    <cellStyle name="20% - Ênfase2 2 2 3" xfId="13083" xr:uid="{00000000-0005-0000-0000-00000B000000}"/>
    <cellStyle name="20% - Ênfase3 2" xfId="2059" xr:uid="{00000000-0005-0000-0000-00000C000000}"/>
    <cellStyle name="20% - Ênfase3 2 2" xfId="2390" xr:uid="{00000000-0005-0000-0000-00000D000000}"/>
    <cellStyle name="20% - Ênfase3 2 2 2" xfId="4234" xr:uid="{00000000-0005-0000-0000-00000E000000}"/>
    <cellStyle name="20% - Ênfase3 2 2 2 2" xfId="14897" xr:uid="{00000000-0005-0000-0000-00000F000000}"/>
    <cellStyle name="20% - Ênfase3 2 2 3" xfId="13084" xr:uid="{00000000-0005-0000-0000-000010000000}"/>
    <cellStyle name="20% - Ênfase4 2" xfId="2060" xr:uid="{00000000-0005-0000-0000-000011000000}"/>
    <cellStyle name="20% - Ênfase4 2 2" xfId="2391" xr:uid="{00000000-0005-0000-0000-000012000000}"/>
    <cellStyle name="20% - Ênfase4 2 2 2" xfId="4235" xr:uid="{00000000-0005-0000-0000-000013000000}"/>
    <cellStyle name="20% - Ênfase4 2 2 2 2" xfId="14898" xr:uid="{00000000-0005-0000-0000-000014000000}"/>
    <cellStyle name="20% - Ênfase4 2 2 3" xfId="13085" xr:uid="{00000000-0005-0000-0000-000015000000}"/>
    <cellStyle name="20% - Ênfase5 2" xfId="2061" xr:uid="{00000000-0005-0000-0000-000016000000}"/>
    <cellStyle name="20% - Ênfase5 2 2" xfId="2392" xr:uid="{00000000-0005-0000-0000-000017000000}"/>
    <cellStyle name="20% - Ênfase5 2 2 2" xfId="4236" xr:uid="{00000000-0005-0000-0000-000018000000}"/>
    <cellStyle name="20% - Ênfase5 2 2 2 2" xfId="14899" xr:uid="{00000000-0005-0000-0000-000019000000}"/>
    <cellStyle name="20% - Ênfase5 2 2 3" xfId="13086" xr:uid="{00000000-0005-0000-0000-00001A000000}"/>
    <cellStyle name="20% - Ênfase6 2" xfId="2062" xr:uid="{00000000-0005-0000-0000-00001B000000}"/>
    <cellStyle name="20% - Ênfase6 2 2" xfId="2393" xr:uid="{00000000-0005-0000-0000-00001C000000}"/>
    <cellStyle name="20% - Ênfase6 2 2 2" xfId="4237" xr:uid="{00000000-0005-0000-0000-00001D000000}"/>
    <cellStyle name="20% - Ênfase6 2 2 2 2" xfId="14900" xr:uid="{00000000-0005-0000-0000-00001E000000}"/>
    <cellStyle name="20% - Ênfase6 2 2 3" xfId="13087" xr:uid="{00000000-0005-0000-0000-00001F000000}"/>
    <cellStyle name="40% - Ênfase1 2" xfId="2063" xr:uid="{00000000-0005-0000-0000-000020000000}"/>
    <cellStyle name="40% - Ênfase1 2 2" xfId="2394" xr:uid="{00000000-0005-0000-0000-000021000000}"/>
    <cellStyle name="40% - Ênfase1 2 2 2" xfId="4238" xr:uid="{00000000-0005-0000-0000-000022000000}"/>
    <cellStyle name="40% - Ênfase1 2 2 2 2" xfId="14901" xr:uid="{00000000-0005-0000-0000-000023000000}"/>
    <cellStyle name="40% - Ênfase1 2 2 3" xfId="13088" xr:uid="{00000000-0005-0000-0000-000024000000}"/>
    <cellStyle name="40% - Ênfase2 2" xfId="2064" xr:uid="{00000000-0005-0000-0000-000025000000}"/>
    <cellStyle name="40% - Ênfase2 2 2" xfId="2395" xr:uid="{00000000-0005-0000-0000-000026000000}"/>
    <cellStyle name="40% - Ênfase2 2 2 2" xfId="4239" xr:uid="{00000000-0005-0000-0000-000027000000}"/>
    <cellStyle name="40% - Ênfase2 2 2 2 2" xfId="14902" xr:uid="{00000000-0005-0000-0000-000028000000}"/>
    <cellStyle name="40% - Ênfase2 2 2 3" xfId="13089" xr:uid="{00000000-0005-0000-0000-000029000000}"/>
    <cellStyle name="40% - Ênfase3 2" xfId="2065" xr:uid="{00000000-0005-0000-0000-00002A000000}"/>
    <cellStyle name="40% - Ênfase3 2 2" xfId="2396" xr:uid="{00000000-0005-0000-0000-00002B000000}"/>
    <cellStyle name="40% - Ênfase3 2 2 2" xfId="4240" xr:uid="{00000000-0005-0000-0000-00002C000000}"/>
    <cellStyle name="40% - Ênfase3 2 2 2 2" xfId="14903" xr:uid="{00000000-0005-0000-0000-00002D000000}"/>
    <cellStyle name="40% - Ênfase3 2 2 3" xfId="13090" xr:uid="{00000000-0005-0000-0000-00002E000000}"/>
    <cellStyle name="40% - Ênfase4 2" xfId="2066" xr:uid="{00000000-0005-0000-0000-00002F000000}"/>
    <cellStyle name="40% - Ênfase4 2 2" xfId="2397" xr:uid="{00000000-0005-0000-0000-000030000000}"/>
    <cellStyle name="40% - Ênfase4 2 2 2" xfId="4241" xr:uid="{00000000-0005-0000-0000-000031000000}"/>
    <cellStyle name="40% - Ênfase4 2 2 2 2" xfId="14904" xr:uid="{00000000-0005-0000-0000-000032000000}"/>
    <cellStyle name="40% - Ênfase4 2 2 3" xfId="13091" xr:uid="{00000000-0005-0000-0000-000033000000}"/>
    <cellStyle name="40% - Ênfase5 2" xfId="2067" xr:uid="{00000000-0005-0000-0000-000034000000}"/>
    <cellStyle name="40% - Ênfase5 2 2" xfId="2398" xr:uid="{00000000-0005-0000-0000-000035000000}"/>
    <cellStyle name="40% - Ênfase5 2 2 2" xfId="4242" xr:uid="{00000000-0005-0000-0000-000036000000}"/>
    <cellStyle name="40% - Ênfase5 2 2 2 2" xfId="14905" xr:uid="{00000000-0005-0000-0000-000037000000}"/>
    <cellStyle name="40% - Ênfase5 2 2 3" xfId="13092" xr:uid="{00000000-0005-0000-0000-000038000000}"/>
    <cellStyle name="40% - Ênfase6 2" xfId="2068" xr:uid="{00000000-0005-0000-0000-000039000000}"/>
    <cellStyle name="40% - Ênfase6 2 2" xfId="2399" xr:uid="{00000000-0005-0000-0000-00003A000000}"/>
    <cellStyle name="40% - Ênfase6 2 2 2" xfId="4243" xr:uid="{00000000-0005-0000-0000-00003B000000}"/>
    <cellStyle name="40% - Ênfase6 2 2 2 2" xfId="14906" xr:uid="{00000000-0005-0000-0000-00003C000000}"/>
    <cellStyle name="40% - Ênfase6 2 2 3" xfId="13093" xr:uid="{00000000-0005-0000-0000-00003D000000}"/>
    <cellStyle name="60% - Ênfase1 2" xfId="2069" xr:uid="{00000000-0005-0000-0000-00003E000000}"/>
    <cellStyle name="60% - Ênfase1 2 2" xfId="2400" xr:uid="{00000000-0005-0000-0000-00003F000000}"/>
    <cellStyle name="60% - Ênfase2 2" xfId="2070" xr:uid="{00000000-0005-0000-0000-000040000000}"/>
    <cellStyle name="60% - Ênfase2 2 2" xfId="2401" xr:uid="{00000000-0005-0000-0000-000041000000}"/>
    <cellStyle name="60% - Ênfase3 2" xfId="2071" xr:uid="{00000000-0005-0000-0000-000042000000}"/>
    <cellStyle name="60% - Ênfase3 2 2" xfId="2402" xr:uid="{00000000-0005-0000-0000-000043000000}"/>
    <cellStyle name="60% - Ênfase4 2" xfId="2072" xr:uid="{00000000-0005-0000-0000-000044000000}"/>
    <cellStyle name="60% - Ênfase4 2 2" xfId="2403" xr:uid="{00000000-0005-0000-0000-000045000000}"/>
    <cellStyle name="60% - Ênfase5 2" xfId="2073" xr:uid="{00000000-0005-0000-0000-000046000000}"/>
    <cellStyle name="60% - Ênfase5 2 2" xfId="2404" xr:uid="{00000000-0005-0000-0000-000047000000}"/>
    <cellStyle name="60% - Ênfase6 2" xfId="2074" xr:uid="{00000000-0005-0000-0000-000048000000}"/>
    <cellStyle name="60% - Ênfase6 2 2" xfId="2405" xr:uid="{00000000-0005-0000-0000-000049000000}"/>
    <cellStyle name="60% - Ênfase6 37" xfId="2" xr:uid="{00000000-0005-0000-0000-00004A000000}"/>
    <cellStyle name="Bom 2" xfId="2075" xr:uid="{00000000-0005-0000-0000-00004B000000}"/>
    <cellStyle name="Bom 2 2" xfId="2406" xr:uid="{00000000-0005-0000-0000-00004C000000}"/>
    <cellStyle name="Cálculo 2" xfId="2076" xr:uid="{00000000-0005-0000-0000-00004D000000}"/>
    <cellStyle name="Cálculo 2 2" xfId="2407" xr:uid="{00000000-0005-0000-0000-00004E000000}"/>
    <cellStyle name="Célula de Verificação 2" xfId="2077" xr:uid="{00000000-0005-0000-0000-00004F000000}"/>
    <cellStyle name="Célula de Verificação 2 2" xfId="2408" xr:uid="{00000000-0005-0000-0000-000050000000}"/>
    <cellStyle name="Célula Vinculada 2" xfId="2078" xr:uid="{00000000-0005-0000-0000-000051000000}"/>
    <cellStyle name="Célula Vinculada 2 2" xfId="2409" xr:uid="{00000000-0005-0000-0000-000052000000}"/>
    <cellStyle name="Comma_Arauco Piping list" xfId="64" xr:uid="{00000000-0005-0000-0000-000053000000}"/>
    <cellStyle name="Comma0" xfId="65" xr:uid="{00000000-0005-0000-0000-000054000000}"/>
    <cellStyle name="CORES" xfId="66" xr:uid="{00000000-0005-0000-0000-000055000000}"/>
    <cellStyle name="Currency [0]_Arauco Piping list" xfId="67" xr:uid="{00000000-0005-0000-0000-000056000000}"/>
    <cellStyle name="Currency_Arauco Piping list" xfId="68" xr:uid="{00000000-0005-0000-0000-000057000000}"/>
    <cellStyle name="Currency0" xfId="69" xr:uid="{00000000-0005-0000-0000-000058000000}"/>
    <cellStyle name="Data" xfId="70" xr:uid="{00000000-0005-0000-0000-000059000000}"/>
    <cellStyle name="Date" xfId="71" xr:uid="{00000000-0005-0000-0000-00005A000000}"/>
    <cellStyle name="Ênfase1 2" xfId="2079" xr:uid="{00000000-0005-0000-0000-00005B000000}"/>
    <cellStyle name="Ênfase1 2 2" xfId="2410" xr:uid="{00000000-0005-0000-0000-00005C000000}"/>
    <cellStyle name="Ênfase2 2" xfId="2080" xr:uid="{00000000-0005-0000-0000-00005D000000}"/>
    <cellStyle name="Ênfase2 2 2" xfId="2411" xr:uid="{00000000-0005-0000-0000-00005E000000}"/>
    <cellStyle name="Ênfase3 2" xfId="2081" xr:uid="{00000000-0005-0000-0000-00005F000000}"/>
    <cellStyle name="Ênfase3 2 2" xfId="2412" xr:uid="{00000000-0005-0000-0000-000060000000}"/>
    <cellStyle name="Ênfase4 2" xfId="2082" xr:uid="{00000000-0005-0000-0000-000061000000}"/>
    <cellStyle name="Ênfase4 2 2" xfId="2413" xr:uid="{00000000-0005-0000-0000-000062000000}"/>
    <cellStyle name="Ênfase5 2" xfId="2083" xr:uid="{00000000-0005-0000-0000-000063000000}"/>
    <cellStyle name="Ênfase5 2 2" xfId="2414" xr:uid="{00000000-0005-0000-0000-000064000000}"/>
    <cellStyle name="Ênfase6 2" xfId="2084" xr:uid="{00000000-0005-0000-0000-000065000000}"/>
    <cellStyle name="Ênfase6 2 2" xfId="2415" xr:uid="{00000000-0005-0000-0000-000066000000}"/>
    <cellStyle name="Entrada 2" xfId="2085" xr:uid="{00000000-0005-0000-0000-000067000000}"/>
    <cellStyle name="Entrada 2 2" xfId="2416" xr:uid="{00000000-0005-0000-0000-000068000000}"/>
    <cellStyle name="Excel Built-in Excel Built-in Excel Built-in Excel Built-in Excel Built-in Excel Built-in Excel Built-in Excel Built-in Separador de milhares 4" xfId="3" xr:uid="{00000000-0005-0000-0000-000069000000}"/>
    <cellStyle name="Excel Built-in Excel Built-in Excel Built-in Excel Built-in Excel Built-in Excel Built-in Excel Built-in Separador de milhares 4" xfId="4" xr:uid="{00000000-0005-0000-0000-00006A000000}"/>
    <cellStyle name="Excel Built-in Normal" xfId="5" xr:uid="{00000000-0005-0000-0000-00006B000000}"/>
    <cellStyle name="Excel Built-in Normal 1" xfId="6" xr:uid="{00000000-0005-0000-0000-00006C000000}"/>
    <cellStyle name="Excel Built-in Normal 2" xfId="30" xr:uid="{00000000-0005-0000-0000-00006D000000}"/>
    <cellStyle name="Excel Built-in Normal 3" xfId="41" xr:uid="{00000000-0005-0000-0000-00006E000000}"/>
    <cellStyle name="Excel_BuiltIn_Comma" xfId="7" xr:uid="{00000000-0005-0000-0000-00006F000000}"/>
    <cellStyle name="Fixed" xfId="72" xr:uid="{00000000-0005-0000-0000-000070000000}"/>
    <cellStyle name="Fixo" xfId="73" xr:uid="{00000000-0005-0000-0000-000071000000}"/>
    <cellStyle name="Followed Hyperlink" xfId="74" xr:uid="{00000000-0005-0000-0000-000072000000}"/>
    <cellStyle name="Grey" xfId="75" xr:uid="{00000000-0005-0000-0000-000073000000}"/>
    <cellStyle name="Heading" xfId="8" xr:uid="{00000000-0005-0000-0000-000074000000}"/>
    <cellStyle name="Heading 1" xfId="76" xr:uid="{00000000-0005-0000-0000-000075000000}"/>
    <cellStyle name="Heading 2" xfId="77" xr:uid="{00000000-0005-0000-0000-000076000000}"/>
    <cellStyle name="Heading1" xfId="9" xr:uid="{00000000-0005-0000-0000-000077000000}"/>
    <cellStyle name="Hiperlink 2" xfId="31" xr:uid="{00000000-0005-0000-0000-000078000000}"/>
    <cellStyle name="Incorreto 2" xfId="2086" xr:uid="{00000000-0005-0000-0000-000079000000}"/>
    <cellStyle name="Incorreto 2 2" xfId="2417" xr:uid="{00000000-0005-0000-0000-00007A000000}"/>
    <cellStyle name="Indefinido" xfId="78" xr:uid="{00000000-0005-0000-0000-00007B000000}"/>
    <cellStyle name="Input [yellow]" xfId="79" xr:uid="{00000000-0005-0000-0000-00007C000000}"/>
    <cellStyle name="material" xfId="80" xr:uid="{00000000-0005-0000-0000-00007D000000}"/>
    <cellStyle name="material 2" xfId="487" xr:uid="{00000000-0005-0000-0000-00007E000000}"/>
    <cellStyle name="material 2 2" xfId="1046" xr:uid="{00000000-0005-0000-0000-00007F000000}"/>
    <cellStyle name="material 3" xfId="428" xr:uid="{00000000-0005-0000-0000-000080000000}"/>
    <cellStyle name="material 4" xfId="312" xr:uid="{00000000-0005-0000-0000-000081000000}"/>
    <cellStyle name="MINIPG" xfId="81" xr:uid="{00000000-0005-0000-0000-000082000000}"/>
    <cellStyle name="Moeda" xfId="14932" builtinId="4"/>
    <cellStyle name="Moeda 2" xfId="32" xr:uid="{00000000-0005-0000-0000-000083000000}"/>
    <cellStyle name="Moeda 3" xfId="2418" xr:uid="{00000000-0005-0000-0000-000084000000}"/>
    <cellStyle name="Moeda 3 2" xfId="4244" xr:uid="{00000000-0005-0000-0000-000085000000}"/>
    <cellStyle name="Moeda 3 2 2" xfId="14907" xr:uid="{00000000-0005-0000-0000-000086000000}"/>
    <cellStyle name="Moeda 3 2 2 2" xfId="14942" xr:uid="{5485634C-BDAB-46F6-8C85-B898B1573130}"/>
    <cellStyle name="Moeda 3 2 2 3" xfId="14933" xr:uid="{1EFD51AF-A540-47DE-B3F9-51F782DB489D}"/>
    <cellStyle name="Moeda 3 3" xfId="13094" xr:uid="{00000000-0005-0000-0000-000087000000}"/>
    <cellStyle name="Neutra 2" xfId="2087" xr:uid="{00000000-0005-0000-0000-000088000000}"/>
    <cellStyle name="Neutra 2 2" xfId="2419" xr:uid="{00000000-0005-0000-0000-000089000000}"/>
    <cellStyle name="Normal" xfId="0" builtinId="0"/>
    <cellStyle name="Normal - Style1" xfId="82" xr:uid="{00000000-0005-0000-0000-00008B000000}"/>
    <cellStyle name="Normal 10" xfId="46" xr:uid="{00000000-0005-0000-0000-00008C000000}"/>
    <cellStyle name="Normal 10 2" xfId="257" xr:uid="{00000000-0005-0000-0000-00008D000000}"/>
    <cellStyle name="Normal 10 2 2" xfId="997" xr:uid="{00000000-0005-0000-0000-00008E000000}"/>
    <cellStyle name="Normal 10 3" xfId="940" xr:uid="{00000000-0005-0000-0000-00008F000000}"/>
    <cellStyle name="Normal 100" xfId="939" xr:uid="{00000000-0005-0000-0000-000090000000}"/>
    <cellStyle name="Normal 101" xfId="1259" xr:uid="{00000000-0005-0000-0000-000091000000}"/>
    <cellStyle name="Normal 102" xfId="1262" xr:uid="{00000000-0005-0000-0000-000092000000}"/>
    <cellStyle name="Normal 103" xfId="1996" xr:uid="{00000000-0005-0000-0000-000093000000}"/>
    <cellStyle name="Normal 104" xfId="2001" xr:uid="{00000000-0005-0000-0000-000094000000}"/>
    <cellStyle name="Normal 105" xfId="2005" xr:uid="{00000000-0005-0000-0000-000095000000}"/>
    <cellStyle name="Normal 106" xfId="2011" xr:uid="{00000000-0005-0000-0000-000096000000}"/>
    <cellStyle name="Normal 107" xfId="2018" xr:uid="{00000000-0005-0000-0000-000097000000}"/>
    <cellStyle name="Normal 108" xfId="2002" xr:uid="{00000000-0005-0000-0000-000098000000}"/>
    <cellStyle name="Normal 109" xfId="2021" xr:uid="{00000000-0005-0000-0000-000099000000}"/>
    <cellStyle name="Normal 11" xfId="52" xr:uid="{00000000-0005-0000-0000-00009A000000}"/>
    <cellStyle name="Normal 11 2" xfId="258" xr:uid="{00000000-0005-0000-0000-00009B000000}"/>
    <cellStyle name="Normal 11 2 2" xfId="998" xr:uid="{00000000-0005-0000-0000-00009C000000}"/>
    <cellStyle name="Normal 11 3" xfId="941" xr:uid="{00000000-0005-0000-0000-00009D000000}"/>
    <cellStyle name="Normal 11 4" xfId="14944" xr:uid="{79E2C6CF-219C-4052-A1EF-AB8224019164}"/>
    <cellStyle name="Normal 110" xfId="2016" xr:uid="{00000000-0005-0000-0000-00009E000000}"/>
    <cellStyle name="Normal 111" xfId="1997" xr:uid="{00000000-0005-0000-0000-00009F000000}"/>
    <cellStyle name="Normal 112" xfId="2023" xr:uid="{00000000-0005-0000-0000-0000A0000000}"/>
    <cellStyle name="Normal 113" xfId="2019" xr:uid="{00000000-0005-0000-0000-0000A1000000}"/>
    <cellStyle name="Normal 114" xfId="2013" xr:uid="{00000000-0005-0000-0000-0000A2000000}"/>
    <cellStyle name="Normal 115" xfId="2004" xr:uid="{00000000-0005-0000-0000-0000A3000000}"/>
    <cellStyle name="Normal 116" xfId="2000" xr:uid="{00000000-0005-0000-0000-0000A4000000}"/>
    <cellStyle name="Normal 117" xfId="2006" xr:uid="{00000000-0005-0000-0000-0000A5000000}"/>
    <cellStyle name="Normal 118" xfId="1999" xr:uid="{00000000-0005-0000-0000-0000A6000000}"/>
    <cellStyle name="Normal 119" xfId="2010" xr:uid="{00000000-0005-0000-0000-0000A7000000}"/>
    <cellStyle name="Normal 12" xfId="49" xr:uid="{00000000-0005-0000-0000-0000A8000000}"/>
    <cellStyle name="Normal 12 2" xfId="488" xr:uid="{00000000-0005-0000-0000-0000A9000000}"/>
    <cellStyle name="Normal 12 2 2" xfId="1047" xr:uid="{00000000-0005-0000-0000-0000AA000000}"/>
    <cellStyle name="Normal 12 3" xfId="429" xr:uid="{00000000-0005-0000-0000-0000AB000000}"/>
    <cellStyle name="Normal 12 4" xfId="313" xr:uid="{00000000-0005-0000-0000-0000AC000000}"/>
    <cellStyle name="Normal 120" xfId="1998" xr:uid="{00000000-0005-0000-0000-0000AD000000}"/>
    <cellStyle name="Normal 121" xfId="2007" xr:uid="{00000000-0005-0000-0000-0000AE000000}"/>
    <cellStyle name="Normal 122" xfId="2022" xr:uid="{00000000-0005-0000-0000-0000AF000000}"/>
    <cellStyle name="Normal 123" xfId="2003" xr:uid="{00000000-0005-0000-0000-0000B0000000}"/>
    <cellStyle name="Normal 124" xfId="2024" xr:uid="{00000000-0005-0000-0000-0000B1000000}"/>
    <cellStyle name="Normal 125" xfId="2014" xr:uid="{00000000-0005-0000-0000-0000B2000000}"/>
    <cellStyle name="Normal 126" xfId="2015" xr:uid="{00000000-0005-0000-0000-0000B3000000}"/>
    <cellStyle name="Normal 127" xfId="2008" xr:uid="{00000000-0005-0000-0000-0000B4000000}"/>
    <cellStyle name="Normal 128" xfId="2020" xr:uid="{00000000-0005-0000-0000-0000B5000000}"/>
    <cellStyle name="Normal 129" xfId="2009" xr:uid="{00000000-0005-0000-0000-0000B6000000}"/>
    <cellStyle name="Normal 13" xfId="50" xr:uid="{00000000-0005-0000-0000-0000B7000000}"/>
    <cellStyle name="Normal 13 10" xfId="1264" xr:uid="{00000000-0005-0000-0000-0000B8000000}"/>
    <cellStyle name="Normal 13 10 2" xfId="3221" xr:uid="{00000000-0005-0000-0000-0000B9000000}"/>
    <cellStyle name="Normal 13 10 2 2" xfId="13887" xr:uid="{00000000-0005-0000-0000-0000BA000000}"/>
    <cellStyle name="Normal 13 10 2 3" xfId="7870" xr:uid="{00000000-0005-0000-0000-0000BB000000}"/>
    <cellStyle name="Normal 13 10 3" xfId="7871" xr:uid="{00000000-0005-0000-0000-0000BC000000}"/>
    <cellStyle name="Normal 13 10 4" xfId="6860" xr:uid="{00000000-0005-0000-0000-0000BD000000}"/>
    <cellStyle name="Normal 13 10 5" xfId="12074" xr:uid="{00000000-0005-0000-0000-0000BE000000}"/>
    <cellStyle name="Normal 13 10 6" xfId="5035" xr:uid="{00000000-0005-0000-0000-0000BF000000}"/>
    <cellStyle name="Normal 13 11" xfId="207" xr:uid="{00000000-0005-0000-0000-0000C0000000}"/>
    <cellStyle name="Normal 13 11 2" xfId="2487" xr:uid="{00000000-0005-0000-0000-0000C1000000}"/>
    <cellStyle name="Normal 13 11 2 2" xfId="13154" xr:uid="{00000000-0005-0000-0000-0000C2000000}"/>
    <cellStyle name="Normal 13 11 2 3" xfId="7872" xr:uid="{00000000-0005-0000-0000-0000C3000000}"/>
    <cellStyle name="Normal 13 11 3" xfId="7873" xr:uid="{00000000-0005-0000-0000-0000C4000000}"/>
    <cellStyle name="Normal 13 11 4" xfId="6126" xr:uid="{00000000-0005-0000-0000-0000C5000000}"/>
    <cellStyle name="Normal 13 11 5" xfId="11341" xr:uid="{00000000-0005-0000-0000-0000C6000000}"/>
    <cellStyle name="Normal 13 11 6" xfId="4302" xr:uid="{00000000-0005-0000-0000-0000C7000000}"/>
    <cellStyle name="Normal 13 12" xfId="2102" xr:uid="{00000000-0005-0000-0000-0000C8000000}"/>
    <cellStyle name="Normal 13 12 11" xfId="14929" xr:uid="{00000000-0005-0000-0000-0000C9000000}"/>
    <cellStyle name="Normal 13 12 2" xfId="3961" xr:uid="{00000000-0005-0000-0000-0000CA000000}"/>
    <cellStyle name="Normal 13 12 2 2" xfId="14624" xr:uid="{00000000-0005-0000-0000-0000CB000000}"/>
    <cellStyle name="Normal 13 12 2 3" xfId="7874" xr:uid="{00000000-0005-0000-0000-0000CC000000}"/>
    <cellStyle name="Normal 13 12 3" xfId="7875" xr:uid="{00000000-0005-0000-0000-0000CD000000}"/>
    <cellStyle name="Normal 13 12 4" xfId="7600" xr:uid="{00000000-0005-0000-0000-0000CE000000}"/>
    <cellStyle name="Normal 13 12 5" xfId="12811" xr:uid="{00000000-0005-0000-0000-0000CF000000}"/>
    <cellStyle name="Normal 13 12 6" xfId="5772" xr:uid="{00000000-0005-0000-0000-0000D0000000}"/>
    <cellStyle name="Normal 13 13" xfId="2253" xr:uid="{00000000-0005-0000-0000-0000D1000000}"/>
    <cellStyle name="Normal 13 13 2" xfId="4097" xr:uid="{00000000-0005-0000-0000-0000D2000000}"/>
    <cellStyle name="Normal 13 13 2 2" xfId="14760" xr:uid="{00000000-0005-0000-0000-0000D3000000}"/>
    <cellStyle name="Normal 13 13 2 3" xfId="7876" xr:uid="{00000000-0005-0000-0000-0000D4000000}"/>
    <cellStyle name="Normal 13 13 3" xfId="7736" xr:uid="{00000000-0005-0000-0000-0000D5000000}"/>
    <cellStyle name="Normal 13 13 4" xfId="12947" xr:uid="{00000000-0005-0000-0000-0000D6000000}"/>
    <cellStyle name="Normal 13 13 5" xfId="5908" xr:uid="{00000000-0005-0000-0000-0000D7000000}"/>
    <cellStyle name="Normal 13 14" xfId="2447" xr:uid="{00000000-0005-0000-0000-0000D8000000}"/>
    <cellStyle name="Normal 13 14 2" xfId="7877" xr:uid="{00000000-0005-0000-0000-0000D9000000}"/>
    <cellStyle name="Normal 13 14 3" xfId="13115" xr:uid="{00000000-0005-0000-0000-0000DA000000}"/>
    <cellStyle name="Normal 13 14 4" xfId="6045" xr:uid="{00000000-0005-0000-0000-0000DB000000}"/>
    <cellStyle name="Normal 13 15" xfId="7878" xr:uid="{00000000-0005-0000-0000-0000DC000000}"/>
    <cellStyle name="Normal 13 16" xfId="6086" xr:uid="{00000000-0005-0000-0000-0000DD000000}"/>
    <cellStyle name="Normal 13 17" xfId="11302" xr:uid="{00000000-0005-0000-0000-0000DE000000}"/>
    <cellStyle name="Normal 13 18" xfId="4263" xr:uid="{00000000-0005-0000-0000-0000DF000000}"/>
    <cellStyle name="Normal 13 2" xfId="104" xr:uid="{00000000-0005-0000-0000-0000E0000000}"/>
    <cellStyle name="Normal 13 2 10" xfId="2103" xr:uid="{00000000-0005-0000-0000-0000E1000000}"/>
    <cellStyle name="Normal 13 2 10 2" xfId="3962" xr:uid="{00000000-0005-0000-0000-0000E2000000}"/>
    <cellStyle name="Normal 13 2 10 2 2" xfId="14625" xr:uid="{00000000-0005-0000-0000-0000E3000000}"/>
    <cellStyle name="Normal 13 2 10 2 3" xfId="7879" xr:uid="{00000000-0005-0000-0000-0000E4000000}"/>
    <cellStyle name="Normal 13 2 10 3" xfId="7880" xr:uid="{00000000-0005-0000-0000-0000E5000000}"/>
    <cellStyle name="Normal 13 2 10 4" xfId="7601" xr:uid="{00000000-0005-0000-0000-0000E6000000}"/>
    <cellStyle name="Normal 13 2 10 5" xfId="12812" xr:uid="{00000000-0005-0000-0000-0000E7000000}"/>
    <cellStyle name="Normal 13 2 10 6" xfId="5773" xr:uid="{00000000-0005-0000-0000-0000E8000000}"/>
    <cellStyle name="Normal 13 2 11" xfId="2254" xr:uid="{00000000-0005-0000-0000-0000E9000000}"/>
    <cellStyle name="Normal 13 2 11 2" xfId="4098" xr:uid="{00000000-0005-0000-0000-0000EA000000}"/>
    <cellStyle name="Normal 13 2 11 2 2" xfId="14761" xr:uid="{00000000-0005-0000-0000-0000EB000000}"/>
    <cellStyle name="Normal 13 2 11 2 3" xfId="7881" xr:uid="{00000000-0005-0000-0000-0000EC000000}"/>
    <cellStyle name="Normal 13 2 11 3" xfId="7737" xr:uid="{00000000-0005-0000-0000-0000ED000000}"/>
    <cellStyle name="Normal 13 2 11 4" xfId="12948" xr:uid="{00000000-0005-0000-0000-0000EE000000}"/>
    <cellStyle name="Normal 13 2 11 5" xfId="5909" xr:uid="{00000000-0005-0000-0000-0000EF000000}"/>
    <cellStyle name="Normal 13 2 12" xfId="2462" xr:uid="{00000000-0005-0000-0000-0000F0000000}"/>
    <cellStyle name="Normal 13 2 12 2" xfId="7882" xr:uid="{00000000-0005-0000-0000-0000F1000000}"/>
    <cellStyle name="Normal 13 2 12 3" xfId="13130" xr:uid="{00000000-0005-0000-0000-0000F2000000}"/>
    <cellStyle name="Normal 13 2 12 4" xfId="6056" xr:uid="{00000000-0005-0000-0000-0000F3000000}"/>
    <cellStyle name="Normal 13 2 13" xfId="7883" xr:uid="{00000000-0005-0000-0000-0000F4000000}"/>
    <cellStyle name="Normal 13 2 14" xfId="6101" xr:uid="{00000000-0005-0000-0000-0000F5000000}"/>
    <cellStyle name="Normal 13 2 15" xfId="11317" xr:uid="{00000000-0005-0000-0000-0000F6000000}"/>
    <cellStyle name="Normal 13 2 16" xfId="4278" xr:uid="{00000000-0005-0000-0000-0000F7000000}"/>
    <cellStyle name="Normal 13 2 2" xfId="490" xr:uid="{00000000-0005-0000-0000-0000F8000000}"/>
    <cellStyle name="Normal 13 2 2 10" xfId="11481" xr:uid="{00000000-0005-0000-0000-0000F9000000}"/>
    <cellStyle name="Normal 13 2 2 11" xfId="4442" xr:uid="{00000000-0005-0000-0000-0000FA000000}"/>
    <cellStyle name="Normal 13 2 2 2" xfId="695" xr:uid="{00000000-0005-0000-0000-0000FB000000}"/>
    <cellStyle name="Normal 13 2 2 2 2" xfId="1161" xr:uid="{00000000-0005-0000-0000-0000FC000000}"/>
    <cellStyle name="Normal 13 2 2 2 2 2" xfId="1309" xr:uid="{00000000-0005-0000-0000-0000FD000000}"/>
    <cellStyle name="Normal 13 2 2 2 2 2 2" xfId="3266" xr:uid="{00000000-0005-0000-0000-0000FE000000}"/>
    <cellStyle name="Normal 13 2 2 2 2 2 2 2" xfId="13932" xr:uid="{00000000-0005-0000-0000-0000FF000000}"/>
    <cellStyle name="Normal 13 2 2 2 2 2 2 3" xfId="7884" xr:uid="{00000000-0005-0000-0000-000000010000}"/>
    <cellStyle name="Normal 13 2 2 2 2 2 3" xfId="7885" xr:uid="{00000000-0005-0000-0000-000001010000}"/>
    <cellStyle name="Normal 13 2 2 2 2 2 4" xfId="6905" xr:uid="{00000000-0005-0000-0000-000002010000}"/>
    <cellStyle name="Normal 13 2 2 2 2 2 5" xfId="12119" xr:uid="{00000000-0005-0000-0000-000003010000}"/>
    <cellStyle name="Normal 13 2 2 2 2 2 6" xfId="5080" xr:uid="{00000000-0005-0000-0000-000004010000}"/>
    <cellStyle name="Normal 13 2 2 2 2 3" xfId="3130" xr:uid="{00000000-0005-0000-0000-000005010000}"/>
    <cellStyle name="Normal 13 2 2 2 2 3 2" xfId="13796" xr:uid="{00000000-0005-0000-0000-000006010000}"/>
    <cellStyle name="Normal 13 2 2 2 2 3 3" xfId="7886" xr:uid="{00000000-0005-0000-0000-000007010000}"/>
    <cellStyle name="Normal 13 2 2 2 2 4" xfId="7887" xr:uid="{00000000-0005-0000-0000-000008010000}"/>
    <cellStyle name="Normal 13 2 2 2 2 5" xfId="6769" xr:uid="{00000000-0005-0000-0000-000009010000}"/>
    <cellStyle name="Normal 13 2 2 2 2 6" xfId="11983" xr:uid="{00000000-0005-0000-0000-00000A010000}"/>
    <cellStyle name="Normal 13 2 2 2 2 7" xfId="4944" xr:uid="{00000000-0005-0000-0000-00000B010000}"/>
    <cellStyle name="Normal 13 2 2 2 3" xfId="1308" xr:uid="{00000000-0005-0000-0000-00000C010000}"/>
    <cellStyle name="Normal 13 2 2 2 3 2" xfId="3265" xr:uid="{00000000-0005-0000-0000-00000D010000}"/>
    <cellStyle name="Normal 13 2 2 2 3 2 2" xfId="13931" xr:uid="{00000000-0005-0000-0000-00000E010000}"/>
    <cellStyle name="Normal 13 2 2 2 3 2 3" xfId="7888" xr:uid="{00000000-0005-0000-0000-00000F010000}"/>
    <cellStyle name="Normal 13 2 2 2 3 3" xfId="7889" xr:uid="{00000000-0005-0000-0000-000010010000}"/>
    <cellStyle name="Normal 13 2 2 2 3 4" xfId="6904" xr:uid="{00000000-0005-0000-0000-000011010000}"/>
    <cellStyle name="Normal 13 2 2 2 3 5" xfId="12118" xr:uid="{00000000-0005-0000-0000-000012010000}"/>
    <cellStyle name="Normal 13 2 2 2 3 6" xfId="5079" xr:uid="{00000000-0005-0000-0000-000013010000}"/>
    <cellStyle name="Normal 13 2 2 2 4" xfId="2763" xr:uid="{00000000-0005-0000-0000-000014010000}"/>
    <cellStyle name="Normal 13 2 2 2 4 2" xfId="13429" xr:uid="{00000000-0005-0000-0000-000015010000}"/>
    <cellStyle name="Normal 13 2 2 2 4 3" xfId="7890" xr:uid="{00000000-0005-0000-0000-000016010000}"/>
    <cellStyle name="Normal 13 2 2 2 5" xfId="7891" xr:uid="{00000000-0005-0000-0000-000017010000}"/>
    <cellStyle name="Normal 13 2 2 2 6" xfId="6402" xr:uid="{00000000-0005-0000-0000-000018010000}"/>
    <cellStyle name="Normal 13 2 2 2 7" xfId="11616" xr:uid="{00000000-0005-0000-0000-000019010000}"/>
    <cellStyle name="Normal 13 2 2 2 8" xfId="4577" xr:uid="{00000000-0005-0000-0000-00001A010000}"/>
    <cellStyle name="Normal 13 2 2 3" xfId="846" xr:uid="{00000000-0005-0000-0000-00001B010000}"/>
    <cellStyle name="Normal 13 2 2 3 2" xfId="1310" xr:uid="{00000000-0005-0000-0000-00001C010000}"/>
    <cellStyle name="Normal 13 2 2 3 2 2" xfId="3267" xr:uid="{00000000-0005-0000-0000-00001D010000}"/>
    <cellStyle name="Normal 13 2 2 3 2 2 2" xfId="13933" xr:uid="{00000000-0005-0000-0000-00001E010000}"/>
    <cellStyle name="Normal 13 2 2 3 2 2 3" xfId="7892" xr:uid="{00000000-0005-0000-0000-00001F010000}"/>
    <cellStyle name="Normal 13 2 2 3 2 3" xfId="7893" xr:uid="{00000000-0005-0000-0000-000020010000}"/>
    <cellStyle name="Normal 13 2 2 3 2 4" xfId="6906" xr:uid="{00000000-0005-0000-0000-000021010000}"/>
    <cellStyle name="Normal 13 2 2 3 2 5" xfId="12120" xr:uid="{00000000-0005-0000-0000-000022010000}"/>
    <cellStyle name="Normal 13 2 2 3 2 6" xfId="5081" xr:uid="{00000000-0005-0000-0000-000023010000}"/>
    <cellStyle name="Normal 13 2 2 3 3" xfId="2901" xr:uid="{00000000-0005-0000-0000-000024010000}"/>
    <cellStyle name="Normal 13 2 2 3 3 2" xfId="13567" xr:uid="{00000000-0005-0000-0000-000025010000}"/>
    <cellStyle name="Normal 13 2 2 3 3 3" xfId="7894" xr:uid="{00000000-0005-0000-0000-000026010000}"/>
    <cellStyle name="Normal 13 2 2 3 4" xfId="7895" xr:uid="{00000000-0005-0000-0000-000027010000}"/>
    <cellStyle name="Normal 13 2 2 3 5" xfId="6540" xr:uid="{00000000-0005-0000-0000-000028010000}"/>
    <cellStyle name="Normal 13 2 2 3 6" xfId="11754" xr:uid="{00000000-0005-0000-0000-000029010000}"/>
    <cellStyle name="Normal 13 2 2 3 7" xfId="4715" xr:uid="{00000000-0005-0000-0000-00002A010000}"/>
    <cellStyle name="Normal 13 2 2 4" xfId="1307" xr:uid="{00000000-0005-0000-0000-00002B010000}"/>
    <cellStyle name="Normal 13 2 2 4 2" xfId="3264" xr:uid="{00000000-0005-0000-0000-00002C010000}"/>
    <cellStyle name="Normal 13 2 2 4 2 2" xfId="13930" xr:uid="{00000000-0005-0000-0000-00002D010000}"/>
    <cellStyle name="Normal 13 2 2 4 2 3" xfId="7896" xr:uid="{00000000-0005-0000-0000-00002E010000}"/>
    <cellStyle name="Normal 13 2 2 4 3" xfId="7897" xr:uid="{00000000-0005-0000-0000-00002F010000}"/>
    <cellStyle name="Normal 13 2 2 4 4" xfId="6903" xr:uid="{00000000-0005-0000-0000-000030010000}"/>
    <cellStyle name="Normal 13 2 2 4 5" xfId="12117" xr:uid="{00000000-0005-0000-0000-000031010000}"/>
    <cellStyle name="Normal 13 2 2 4 6" xfId="5078" xr:uid="{00000000-0005-0000-0000-000032010000}"/>
    <cellStyle name="Normal 13 2 2 5" xfId="2152" xr:uid="{00000000-0005-0000-0000-000033010000}"/>
    <cellStyle name="Normal 13 2 2 5 2" xfId="4008" xr:uid="{00000000-0005-0000-0000-000034010000}"/>
    <cellStyle name="Normal 13 2 2 5 2 2" xfId="14671" xr:uid="{00000000-0005-0000-0000-000035010000}"/>
    <cellStyle name="Normal 13 2 2 5 2 3" xfId="7898" xr:uid="{00000000-0005-0000-0000-000036010000}"/>
    <cellStyle name="Normal 13 2 2 5 3" xfId="7899" xr:uid="{00000000-0005-0000-0000-000037010000}"/>
    <cellStyle name="Normal 13 2 2 5 4" xfId="7647" xr:uid="{00000000-0005-0000-0000-000038010000}"/>
    <cellStyle name="Normal 13 2 2 5 5" xfId="12858" xr:uid="{00000000-0005-0000-0000-000039010000}"/>
    <cellStyle name="Normal 13 2 2 5 6" xfId="5819" xr:uid="{00000000-0005-0000-0000-00003A010000}"/>
    <cellStyle name="Normal 13 2 2 6" xfId="2300" xr:uid="{00000000-0005-0000-0000-00003B010000}"/>
    <cellStyle name="Normal 13 2 2 6 2" xfId="4144" xr:uid="{00000000-0005-0000-0000-00003C010000}"/>
    <cellStyle name="Normal 13 2 2 6 2 2" xfId="14807" xr:uid="{00000000-0005-0000-0000-00003D010000}"/>
    <cellStyle name="Normal 13 2 2 6 2 3" xfId="7900" xr:uid="{00000000-0005-0000-0000-00003E010000}"/>
    <cellStyle name="Normal 13 2 2 6 3" xfId="7783" xr:uid="{00000000-0005-0000-0000-00003F010000}"/>
    <cellStyle name="Normal 13 2 2 6 4" xfId="12994" xr:uid="{00000000-0005-0000-0000-000040010000}"/>
    <cellStyle name="Normal 13 2 2 6 5" xfId="5955" xr:uid="{00000000-0005-0000-0000-000041010000}"/>
    <cellStyle name="Normal 13 2 2 7" xfId="2628" xr:uid="{00000000-0005-0000-0000-000042010000}"/>
    <cellStyle name="Normal 13 2 2 7 2" xfId="13294" xr:uid="{00000000-0005-0000-0000-000043010000}"/>
    <cellStyle name="Normal 13 2 2 7 3" xfId="7901" xr:uid="{00000000-0005-0000-0000-000044010000}"/>
    <cellStyle name="Normal 13 2 2 8" xfId="7902" xr:uid="{00000000-0005-0000-0000-000045010000}"/>
    <cellStyle name="Normal 13 2 2 9" xfId="6267" xr:uid="{00000000-0005-0000-0000-000046010000}"/>
    <cellStyle name="Normal 13 2 3" xfId="597" xr:uid="{00000000-0005-0000-0000-000047010000}"/>
    <cellStyle name="Normal 13 2 3 10" xfId="11524" xr:uid="{00000000-0005-0000-0000-000048010000}"/>
    <cellStyle name="Normal 13 2 3 11" xfId="4485" xr:uid="{00000000-0005-0000-0000-000049010000}"/>
    <cellStyle name="Normal 13 2 3 2" xfId="739" xr:uid="{00000000-0005-0000-0000-00004A010000}"/>
    <cellStyle name="Normal 13 2 3 2 2" xfId="1204" xr:uid="{00000000-0005-0000-0000-00004B010000}"/>
    <cellStyle name="Normal 13 2 3 2 2 2" xfId="1313" xr:uid="{00000000-0005-0000-0000-00004C010000}"/>
    <cellStyle name="Normal 13 2 3 2 2 2 2" xfId="3270" xr:uid="{00000000-0005-0000-0000-00004D010000}"/>
    <cellStyle name="Normal 13 2 3 2 2 2 2 2" xfId="13936" xr:uid="{00000000-0005-0000-0000-00004E010000}"/>
    <cellStyle name="Normal 13 2 3 2 2 2 2 3" xfId="7903" xr:uid="{00000000-0005-0000-0000-00004F010000}"/>
    <cellStyle name="Normal 13 2 3 2 2 2 3" xfId="7904" xr:uid="{00000000-0005-0000-0000-000050010000}"/>
    <cellStyle name="Normal 13 2 3 2 2 2 4" xfId="6909" xr:uid="{00000000-0005-0000-0000-000051010000}"/>
    <cellStyle name="Normal 13 2 3 2 2 2 5" xfId="12123" xr:uid="{00000000-0005-0000-0000-000052010000}"/>
    <cellStyle name="Normal 13 2 3 2 2 2 6" xfId="5084" xr:uid="{00000000-0005-0000-0000-000053010000}"/>
    <cellStyle name="Normal 13 2 3 2 2 3" xfId="3173" xr:uid="{00000000-0005-0000-0000-000054010000}"/>
    <cellStyle name="Normal 13 2 3 2 2 3 2" xfId="13839" xr:uid="{00000000-0005-0000-0000-000055010000}"/>
    <cellStyle name="Normal 13 2 3 2 2 3 3" xfId="7905" xr:uid="{00000000-0005-0000-0000-000056010000}"/>
    <cellStyle name="Normal 13 2 3 2 2 4" xfId="7906" xr:uid="{00000000-0005-0000-0000-000057010000}"/>
    <cellStyle name="Normal 13 2 3 2 2 5" xfId="6812" xr:uid="{00000000-0005-0000-0000-000058010000}"/>
    <cellStyle name="Normal 13 2 3 2 2 6" xfId="12026" xr:uid="{00000000-0005-0000-0000-000059010000}"/>
    <cellStyle name="Normal 13 2 3 2 2 7" xfId="4987" xr:uid="{00000000-0005-0000-0000-00005A010000}"/>
    <cellStyle name="Normal 13 2 3 2 3" xfId="1312" xr:uid="{00000000-0005-0000-0000-00005B010000}"/>
    <cellStyle name="Normal 13 2 3 2 3 2" xfId="3269" xr:uid="{00000000-0005-0000-0000-00005C010000}"/>
    <cellStyle name="Normal 13 2 3 2 3 2 2" xfId="13935" xr:uid="{00000000-0005-0000-0000-00005D010000}"/>
    <cellStyle name="Normal 13 2 3 2 3 2 3" xfId="7907" xr:uid="{00000000-0005-0000-0000-00005E010000}"/>
    <cellStyle name="Normal 13 2 3 2 3 3" xfId="7908" xr:uid="{00000000-0005-0000-0000-00005F010000}"/>
    <cellStyle name="Normal 13 2 3 2 3 4" xfId="6908" xr:uid="{00000000-0005-0000-0000-000060010000}"/>
    <cellStyle name="Normal 13 2 3 2 3 5" xfId="12122" xr:uid="{00000000-0005-0000-0000-000061010000}"/>
    <cellStyle name="Normal 13 2 3 2 3 6" xfId="5083" xr:uid="{00000000-0005-0000-0000-000062010000}"/>
    <cellStyle name="Normal 13 2 3 2 4" xfId="2806" xr:uid="{00000000-0005-0000-0000-000063010000}"/>
    <cellStyle name="Normal 13 2 3 2 4 2" xfId="13472" xr:uid="{00000000-0005-0000-0000-000064010000}"/>
    <cellStyle name="Normal 13 2 3 2 4 3" xfId="7909" xr:uid="{00000000-0005-0000-0000-000065010000}"/>
    <cellStyle name="Normal 13 2 3 2 5" xfId="7910" xr:uid="{00000000-0005-0000-0000-000066010000}"/>
    <cellStyle name="Normal 13 2 3 2 6" xfId="6445" xr:uid="{00000000-0005-0000-0000-000067010000}"/>
    <cellStyle name="Normal 13 2 3 2 7" xfId="11659" xr:uid="{00000000-0005-0000-0000-000068010000}"/>
    <cellStyle name="Normal 13 2 3 2 8" xfId="4620" xr:uid="{00000000-0005-0000-0000-000069010000}"/>
    <cellStyle name="Normal 13 2 3 3" xfId="892" xr:uid="{00000000-0005-0000-0000-00006A010000}"/>
    <cellStyle name="Normal 13 2 3 3 2" xfId="1314" xr:uid="{00000000-0005-0000-0000-00006B010000}"/>
    <cellStyle name="Normal 13 2 3 3 2 2" xfId="3271" xr:uid="{00000000-0005-0000-0000-00006C010000}"/>
    <cellStyle name="Normal 13 2 3 3 2 2 2" xfId="13937" xr:uid="{00000000-0005-0000-0000-00006D010000}"/>
    <cellStyle name="Normal 13 2 3 3 2 2 3" xfId="7911" xr:uid="{00000000-0005-0000-0000-00006E010000}"/>
    <cellStyle name="Normal 13 2 3 3 2 3" xfId="7912" xr:uid="{00000000-0005-0000-0000-00006F010000}"/>
    <cellStyle name="Normal 13 2 3 3 2 4" xfId="6910" xr:uid="{00000000-0005-0000-0000-000070010000}"/>
    <cellStyle name="Normal 13 2 3 3 2 5" xfId="12124" xr:uid="{00000000-0005-0000-0000-000071010000}"/>
    <cellStyle name="Normal 13 2 3 3 2 6" xfId="5085" xr:uid="{00000000-0005-0000-0000-000072010000}"/>
    <cellStyle name="Normal 13 2 3 3 3" xfId="2944" xr:uid="{00000000-0005-0000-0000-000073010000}"/>
    <cellStyle name="Normal 13 2 3 3 3 2" xfId="13610" xr:uid="{00000000-0005-0000-0000-000074010000}"/>
    <cellStyle name="Normal 13 2 3 3 3 3" xfId="7913" xr:uid="{00000000-0005-0000-0000-000075010000}"/>
    <cellStyle name="Normal 13 2 3 3 4" xfId="7914" xr:uid="{00000000-0005-0000-0000-000076010000}"/>
    <cellStyle name="Normal 13 2 3 3 5" xfId="6583" xr:uid="{00000000-0005-0000-0000-000077010000}"/>
    <cellStyle name="Normal 13 2 3 3 6" xfId="11797" xr:uid="{00000000-0005-0000-0000-000078010000}"/>
    <cellStyle name="Normal 13 2 3 3 7" xfId="4758" xr:uid="{00000000-0005-0000-0000-000079010000}"/>
    <cellStyle name="Normal 13 2 3 4" xfId="1311" xr:uid="{00000000-0005-0000-0000-00007A010000}"/>
    <cellStyle name="Normal 13 2 3 4 2" xfId="3268" xr:uid="{00000000-0005-0000-0000-00007B010000}"/>
    <cellStyle name="Normal 13 2 3 4 2 2" xfId="13934" xr:uid="{00000000-0005-0000-0000-00007C010000}"/>
    <cellStyle name="Normal 13 2 3 4 2 3" xfId="7915" xr:uid="{00000000-0005-0000-0000-00007D010000}"/>
    <cellStyle name="Normal 13 2 3 4 3" xfId="7916" xr:uid="{00000000-0005-0000-0000-00007E010000}"/>
    <cellStyle name="Normal 13 2 3 4 4" xfId="6907" xr:uid="{00000000-0005-0000-0000-00007F010000}"/>
    <cellStyle name="Normal 13 2 3 4 5" xfId="12121" xr:uid="{00000000-0005-0000-0000-000080010000}"/>
    <cellStyle name="Normal 13 2 3 4 6" xfId="5082" xr:uid="{00000000-0005-0000-0000-000081010000}"/>
    <cellStyle name="Normal 13 2 3 5" xfId="2199" xr:uid="{00000000-0005-0000-0000-000082010000}"/>
    <cellStyle name="Normal 13 2 3 5 2" xfId="4052" xr:uid="{00000000-0005-0000-0000-000083010000}"/>
    <cellStyle name="Normal 13 2 3 5 2 2" xfId="14715" xr:uid="{00000000-0005-0000-0000-000084010000}"/>
    <cellStyle name="Normal 13 2 3 5 2 3" xfId="7917" xr:uid="{00000000-0005-0000-0000-000085010000}"/>
    <cellStyle name="Normal 13 2 3 5 3" xfId="7918" xr:uid="{00000000-0005-0000-0000-000086010000}"/>
    <cellStyle name="Normal 13 2 3 5 4" xfId="7691" xr:uid="{00000000-0005-0000-0000-000087010000}"/>
    <cellStyle name="Normal 13 2 3 5 5" xfId="12902" xr:uid="{00000000-0005-0000-0000-000088010000}"/>
    <cellStyle name="Normal 13 2 3 5 6" xfId="5863" xr:uid="{00000000-0005-0000-0000-000089010000}"/>
    <cellStyle name="Normal 13 2 3 6" xfId="2343" xr:uid="{00000000-0005-0000-0000-00008A010000}"/>
    <cellStyle name="Normal 13 2 3 6 2" xfId="4187" xr:uid="{00000000-0005-0000-0000-00008B010000}"/>
    <cellStyle name="Normal 13 2 3 6 2 2" xfId="14850" xr:uid="{00000000-0005-0000-0000-00008C010000}"/>
    <cellStyle name="Normal 13 2 3 6 2 3" xfId="7919" xr:uid="{00000000-0005-0000-0000-00008D010000}"/>
    <cellStyle name="Normal 13 2 3 6 3" xfId="7826" xr:uid="{00000000-0005-0000-0000-00008E010000}"/>
    <cellStyle name="Normal 13 2 3 6 4" xfId="13037" xr:uid="{00000000-0005-0000-0000-00008F010000}"/>
    <cellStyle name="Normal 13 2 3 6 5" xfId="5998" xr:uid="{00000000-0005-0000-0000-000090010000}"/>
    <cellStyle name="Normal 13 2 3 7" xfId="2671" xr:uid="{00000000-0005-0000-0000-000091010000}"/>
    <cellStyle name="Normal 13 2 3 7 2" xfId="13337" xr:uid="{00000000-0005-0000-0000-000092010000}"/>
    <cellStyle name="Normal 13 2 3 7 3" xfId="7920" xr:uid="{00000000-0005-0000-0000-000093010000}"/>
    <cellStyle name="Normal 13 2 3 8" xfId="7921" xr:uid="{00000000-0005-0000-0000-000094010000}"/>
    <cellStyle name="Normal 13 2 3 9" xfId="6310" xr:uid="{00000000-0005-0000-0000-000095010000}"/>
    <cellStyle name="Normal 13 2 4" xfId="431" xr:uid="{00000000-0005-0000-0000-000096010000}"/>
    <cellStyle name="Normal 13 2 4 2" xfId="1002" xr:uid="{00000000-0005-0000-0000-000097010000}"/>
    <cellStyle name="Normal 13 2 4 2 2" xfId="1316" xr:uid="{00000000-0005-0000-0000-000098010000}"/>
    <cellStyle name="Normal 13 2 4 2 2 2" xfId="3273" xr:uid="{00000000-0005-0000-0000-000099010000}"/>
    <cellStyle name="Normal 13 2 4 2 2 2 2" xfId="13939" xr:uid="{00000000-0005-0000-0000-00009A010000}"/>
    <cellStyle name="Normal 13 2 4 2 2 2 3" xfId="7922" xr:uid="{00000000-0005-0000-0000-00009B010000}"/>
    <cellStyle name="Normal 13 2 4 2 2 3" xfId="7923" xr:uid="{00000000-0005-0000-0000-00009C010000}"/>
    <cellStyle name="Normal 13 2 4 2 2 4" xfId="6912" xr:uid="{00000000-0005-0000-0000-00009D010000}"/>
    <cellStyle name="Normal 13 2 4 2 2 5" xfId="12126" xr:uid="{00000000-0005-0000-0000-00009E010000}"/>
    <cellStyle name="Normal 13 2 4 2 2 6" xfId="5087" xr:uid="{00000000-0005-0000-0000-00009F010000}"/>
    <cellStyle name="Normal 13 2 4 2 3" xfId="3034" xr:uid="{00000000-0005-0000-0000-0000A0010000}"/>
    <cellStyle name="Normal 13 2 4 2 3 2" xfId="13700" xr:uid="{00000000-0005-0000-0000-0000A1010000}"/>
    <cellStyle name="Normal 13 2 4 2 3 3" xfId="7924" xr:uid="{00000000-0005-0000-0000-0000A2010000}"/>
    <cellStyle name="Normal 13 2 4 2 4" xfId="7925" xr:uid="{00000000-0005-0000-0000-0000A3010000}"/>
    <cellStyle name="Normal 13 2 4 2 5" xfId="6673" xr:uid="{00000000-0005-0000-0000-0000A4010000}"/>
    <cellStyle name="Normal 13 2 4 2 6" xfId="11887" xr:uid="{00000000-0005-0000-0000-0000A5010000}"/>
    <cellStyle name="Normal 13 2 4 2 7" xfId="4848" xr:uid="{00000000-0005-0000-0000-0000A6010000}"/>
    <cellStyle name="Normal 13 2 4 3" xfId="1315" xr:uid="{00000000-0005-0000-0000-0000A7010000}"/>
    <cellStyle name="Normal 13 2 4 3 2" xfId="3272" xr:uid="{00000000-0005-0000-0000-0000A8010000}"/>
    <cellStyle name="Normal 13 2 4 3 2 2" xfId="13938" xr:uid="{00000000-0005-0000-0000-0000A9010000}"/>
    <cellStyle name="Normal 13 2 4 3 2 3" xfId="7926" xr:uid="{00000000-0005-0000-0000-0000AA010000}"/>
    <cellStyle name="Normal 13 2 4 3 3" xfId="7927" xr:uid="{00000000-0005-0000-0000-0000AB010000}"/>
    <cellStyle name="Normal 13 2 4 3 4" xfId="6911" xr:uid="{00000000-0005-0000-0000-0000AC010000}"/>
    <cellStyle name="Normal 13 2 4 3 5" xfId="12125" xr:uid="{00000000-0005-0000-0000-0000AD010000}"/>
    <cellStyle name="Normal 13 2 4 3 6" xfId="5086" xr:uid="{00000000-0005-0000-0000-0000AE010000}"/>
    <cellStyle name="Normal 13 2 4 4" xfId="2582" xr:uid="{00000000-0005-0000-0000-0000AF010000}"/>
    <cellStyle name="Normal 13 2 4 4 2" xfId="13248" xr:uid="{00000000-0005-0000-0000-0000B0010000}"/>
    <cellStyle name="Normal 13 2 4 4 3" xfId="7928" xr:uid="{00000000-0005-0000-0000-0000B1010000}"/>
    <cellStyle name="Normal 13 2 4 5" xfId="7929" xr:uid="{00000000-0005-0000-0000-0000B2010000}"/>
    <cellStyle name="Normal 13 2 4 6" xfId="6221" xr:uid="{00000000-0005-0000-0000-0000B3010000}"/>
    <cellStyle name="Normal 13 2 4 7" xfId="11435" xr:uid="{00000000-0005-0000-0000-0000B4010000}"/>
    <cellStyle name="Normal 13 2 4 8" xfId="4396" xr:uid="{00000000-0005-0000-0000-0000B5010000}"/>
    <cellStyle name="Normal 13 2 5" xfId="649" xr:uid="{00000000-0005-0000-0000-0000B6010000}"/>
    <cellStyle name="Normal 13 2 5 2" xfId="1115" xr:uid="{00000000-0005-0000-0000-0000B7010000}"/>
    <cellStyle name="Normal 13 2 5 2 2" xfId="1318" xr:uid="{00000000-0005-0000-0000-0000B8010000}"/>
    <cellStyle name="Normal 13 2 5 2 2 2" xfId="3275" xr:uid="{00000000-0005-0000-0000-0000B9010000}"/>
    <cellStyle name="Normal 13 2 5 2 2 2 2" xfId="13941" xr:uid="{00000000-0005-0000-0000-0000BA010000}"/>
    <cellStyle name="Normal 13 2 5 2 2 2 3" xfId="7930" xr:uid="{00000000-0005-0000-0000-0000BB010000}"/>
    <cellStyle name="Normal 13 2 5 2 2 3" xfId="7931" xr:uid="{00000000-0005-0000-0000-0000BC010000}"/>
    <cellStyle name="Normal 13 2 5 2 2 4" xfId="6914" xr:uid="{00000000-0005-0000-0000-0000BD010000}"/>
    <cellStyle name="Normal 13 2 5 2 2 5" xfId="12128" xr:uid="{00000000-0005-0000-0000-0000BE010000}"/>
    <cellStyle name="Normal 13 2 5 2 2 6" xfId="5089" xr:uid="{00000000-0005-0000-0000-0000BF010000}"/>
    <cellStyle name="Normal 13 2 5 2 3" xfId="3084" xr:uid="{00000000-0005-0000-0000-0000C0010000}"/>
    <cellStyle name="Normal 13 2 5 2 3 2" xfId="13750" xr:uid="{00000000-0005-0000-0000-0000C1010000}"/>
    <cellStyle name="Normal 13 2 5 2 3 3" xfId="7932" xr:uid="{00000000-0005-0000-0000-0000C2010000}"/>
    <cellStyle name="Normal 13 2 5 2 4" xfId="7933" xr:uid="{00000000-0005-0000-0000-0000C3010000}"/>
    <cellStyle name="Normal 13 2 5 2 5" xfId="6723" xr:uid="{00000000-0005-0000-0000-0000C4010000}"/>
    <cellStyle name="Normal 13 2 5 2 6" xfId="11937" xr:uid="{00000000-0005-0000-0000-0000C5010000}"/>
    <cellStyle name="Normal 13 2 5 2 7" xfId="4898" xr:uid="{00000000-0005-0000-0000-0000C6010000}"/>
    <cellStyle name="Normal 13 2 5 3" xfId="1317" xr:uid="{00000000-0005-0000-0000-0000C7010000}"/>
    <cellStyle name="Normal 13 2 5 3 2" xfId="3274" xr:uid="{00000000-0005-0000-0000-0000C8010000}"/>
    <cellStyle name="Normal 13 2 5 3 2 2" xfId="13940" xr:uid="{00000000-0005-0000-0000-0000C9010000}"/>
    <cellStyle name="Normal 13 2 5 3 2 3" xfId="7934" xr:uid="{00000000-0005-0000-0000-0000CA010000}"/>
    <cellStyle name="Normal 13 2 5 3 3" xfId="7935" xr:uid="{00000000-0005-0000-0000-0000CB010000}"/>
    <cellStyle name="Normal 13 2 5 3 4" xfId="6913" xr:uid="{00000000-0005-0000-0000-0000CC010000}"/>
    <cellStyle name="Normal 13 2 5 3 5" xfId="12127" xr:uid="{00000000-0005-0000-0000-0000CD010000}"/>
    <cellStyle name="Normal 13 2 5 3 6" xfId="5088" xr:uid="{00000000-0005-0000-0000-0000CE010000}"/>
    <cellStyle name="Normal 13 2 5 4" xfId="2717" xr:uid="{00000000-0005-0000-0000-0000CF010000}"/>
    <cellStyle name="Normal 13 2 5 4 2" xfId="13383" xr:uid="{00000000-0005-0000-0000-0000D0010000}"/>
    <cellStyle name="Normal 13 2 5 4 3" xfId="7936" xr:uid="{00000000-0005-0000-0000-0000D1010000}"/>
    <cellStyle name="Normal 13 2 5 5" xfId="7937" xr:uid="{00000000-0005-0000-0000-0000D2010000}"/>
    <cellStyle name="Normal 13 2 5 6" xfId="6356" xr:uid="{00000000-0005-0000-0000-0000D3010000}"/>
    <cellStyle name="Normal 13 2 5 7" xfId="11570" xr:uid="{00000000-0005-0000-0000-0000D4010000}"/>
    <cellStyle name="Normal 13 2 5 8" xfId="4531" xr:uid="{00000000-0005-0000-0000-0000D5010000}"/>
    <cellStyle name="Normal 13 2 6" xfId="315" xr:uid="{00000000-0005-0000-0000-0000D6010000}"/>
    <cellStyle name="Normal 13 2 6 2" xfId="943" xr:uid="{00000000-0005-0000-0000-0000D7010000}"/>
    <cellStyle name="Normal 13 2 6 2 2" xfId="1320" xr:uid="{00000000-0005-0000-0000-0000D8010000}"/>
    <cellStyle name="Normal 13 2 6 2 2 2" xfId="3277" xr:uid="{00000000-0005-0000-0000-0000D9010000}"/>
    <cellStyle name="Normal 13 2 6 2 2 2 2" xfId="13943" xr:uid="{00000000-0005-0000-0000-0000DA010000}"/>
    <cellStyle name="Normal 13 2 6 2 2 2 3" xfId="7938" xr:uid="{00000000-0005-0000-0000-0000DB010000}"/>
    <cellStyle name="Normal 13 2 6 2 2 3" xfId="7939" xr:uid="{00000000-0005-0000-0000-0000DC010000}"/>
    <cellStyle name="Normal 13 2 6 2 2 4" xfId="6916" xr:uid="{00000000-0005-0000-0000-0000DD010000}"/>
    <cellStyle name="Normal 13 2 6 2 2 5" xfId="12130" xr:uid="{00000000-0005-0000-0000-0000DE010000}"/>
    <cellStyle name="Normal 13 2 6 2 2 6" xfId="5091" xr:uid="{00000000-0005-0000-0000-0000DF010000}"/>
    <cellStyle name="Normal 13 2 6 2 3" xfId="2990" xr:uid="{00000000-0005-0000-0000-0000E0010000}"/>
    <cellStyle name="Normal 13 2 6 2 3 2" xfId="13656" xr:uid="{00000000-0005-0000-0000-0000E1010000}"/>
    <cellStyle name="Normal 13 2 6 2 3 3" xfId="7940" xr:uid="{00000000-0005-0000-0000-0000E2010000}"/>
    <cellStyle name="Normal 13 2 6 2 4" xfId="7941" xr:uid="{00000000-0005-0000-0000-0000E3010000}"/>
    <cellStyle name="Normal 13 2 6 2 5" xfId="6629" xr:uid="{00000000-0005-0000-0000-0000E4010000}"/>
    <cellStyle name="Normal 13 2 6 2 6" xfId="11843" xr:uid="{00000000-0005-0000-0000-0000E5010000}"/>
    <cellStyle name="Normal 13 2 6 2 7" xfId="4804" xr:uid="{00000000-0005-0000-0000-0000E6010000}"/>
    <cellStyle name="Normal 13 2 6 3" xfId="1319" xr:uid="{00000000-0005-0000-0000-0000E7010000}"/>
    <cellStyle name="Normal 13 2 6 3 2" xfId="3276" xr:uid="{00000000-0005-0000-0000-0000E8010000}"/>
    <cellStyle name="Normal 13 2 6 3 2 2" xfId="13942" xr:uid="{00000000-0005-0000-0000-0000E9010000}"/>
    <cellStyle name="Normal 13 2 6 3 2 3" xfId="7942" xr:uid="{00000000-0005-0000-0000-0000EA010000}"/>
    <cellStyle name="Normal 13 2 6 3 3" xfId="7943" xr:uid="{00000000-0005-0000-0000-0000EB010000}"/>
    <cellStyle name="Normal 13 2 6 3 4" xfId="6915" xr:uid="{00000000-0005-0000-0000-0000EC010000}"/>
    <cellStyle name="Normal 13 2 6 3 5" xfId="12129" xr:uid="{00000000-0005-0000-0000-0000ED010000}"/>
    <cellStyle name="Normal 13 2 6 3 6" xfId="5090" xr:uid="{00000000-0005-0000-0000-0000EE010000}"/>
    <cellStyle name="Normal 13 2 6 4" xfId="2533" xr:uid="{00000000-0005-0000-0000-0000EF010000}"/>
    <cellStyle name="Normal 13 2 6 4 2" xfId="13199" xr:uid="{00000000-0005-0000-0000-0000F0010000}"/>
    <cellStyle name="Normal 13 2 6 4 3" xfId="7944" xr:uid="{00000000-0005-0000-0000-0000F1010000}"/>
    <cellStyle name="Normal 13 2 6 5" xfId="7945" xr:uid="{00000000-0005-0000-0000-0000F2010000}"/>
    <cellStyle name="Normal 13 2 6 6" xfId="6172" xr:uid="{00000000-0005-0000-0000-0000F3010000}"/>
    <cellStyle name="Normal 13 2 6 7" xfId="11386" xr:uid="{00000000-0005-0000-0000-0000F4010000}"/>
    <cellStyle name="Normal 13 2 6 8" xfId="4347" xr:uid="{00000000-0005-0000-0000-0000F5010000}"/>
    <cellStyle name="Normal 13 2 7" xfId="798" xr:uid="{00000000-0005-0000-0000-0000F6010000}"/>
    <cellStyle name="Normal 13 2 7 2" xfId="1321" xr:uid="{00000000-0005-0000-0000-0000F7010000}"/>
    <cellStyle name="Normal 13 2 7 2 2" xfId="3278" xr:uid="{00000000-0005-0000-0000-0000F8010000}"/>
    <cellStyle name="Normal 13 2 7 2 2 2" xfId="13944" xr:uid="{00000000-0005-0000-0000-0000F9010000}"/>
    <cellStyle name="Normal 13 2 7 2 2 3" xfId="7946" xr:uid="{00000000-0005-0000-0000-0000FA010000}"/>
    <cellStyle name="Normal 13 2 7 2 3" xfId="7947" xr:uid="{00000000-0005-0000-0000-0000FB010000}"/>
    <cellStyle name="Normal 13 2 7 2 4" xfId="6917" xr:uid="{00000000-0005-0000-0000-0000FC010000}"/>
    <cellStyle name="Normal 13 2 7 2 5" xfId="12131" xr:uid="{00000000-0005-0000-0000-0000FD010000}"/>
    <cellStyle name="Normal 13 2 7 2 6" xfId="5092" xr:uid="{00000000-0005-0000-0000-0000FE010000}"/>
    <cellStyle name="Normal 13 2 7 3" xfId="2855" xr:uid="{00000000-0005-0000-0000-0000FF010000}"/>
    <cellStyle name="Normal 13 2 7 3 2" xfId="13521" xr:uid="{00000000-0005-0000-0000-000000020000}"/>
    <cellStyle name="Normal 13 2 7 3 3" xfId="7948" xr:uid="{00000000-0005-0000-0000-000001020000}"/>
    <cellStyle name="Normal 13 2 7 4" xfId="7949" xr:uid="{00000000-0005-0000-0000-000002020000}"/>
    <cellStyle name="Normal 13 2 7 5" xfId="6494" xr:uid="{00000000-0005-0000-0000-000003020000}"/>
    <cellStyle name="Normal 13 2 7 6" xfId="11708" xr:uid="{00000000-0005-0000-0000-000004020000}"/>
    <cellStyle name="Normal 13 2 7 7" xfId="4669" xr:uid="{00000000-0005-0000-0000-000005020000}"/>
    <cellStyle name="Normal 13 2 8" xfId="1265" xr:uid="{00000000-0005-0000-0000-000006020000}"/>
    <cellStyle name="Normal 13 2 8 2" xfId="3222" xr:uid="{00000000-0005-0000-0000-000007020000}"/>
    <cellStyle name="Normal 13 2 8 2 2" xfId="13888" xr:uid="{00000000-0005-0000-0000-000008020000}"/>
    <cellStyle name="Normal 13 2 8 2 3" xfId="7950" xr:uid="{00000000-0005-0000-0000-000009020000}"/>
    <cellStyle name="Normal 13 2 8 3" xfId="7951" xr:uid="{00000000-0005-0000-0000-00000A020000}"/>
    <cellStyle name="Normal 13 2 8 4" xfId="6861" xr:uid="{00000000-0005-0000-0000-00000B020000}"/>
    <cellStyle name="Normal 13 2 8 5" xfId="12075" xr:uid="{00000000-0005-0000-0000-00000C020000}"/>
    <cellStyle name="Normal 13 2 8 6" xfId="5036" xr:uid="{00000000-0005-0000-0000-00000D020000}"/>
    <cellStyle name="Normal 13 2 9" xfId="208" xr:uid="{00000000-0005-0000-0000-00000E020000}"/>
    <cellStyle name="Normal 13 2 9 2" xfId="2488" xr:uid="{00000000-0005-0000-0000-00000F020000}"/>
    <cellStyle name="Normal 13 2 9 2 2" xfId="13155" xr:uid="{00000000-0005-0000-0000-000010020000}"/>
    <cellStyle name="Normal 13 2 9 2 3" xfId="7952" xr:uid="{00000000-0005-0000-0000-000011020000}"/>
    <cellStyle name="Normal 13 2 9 3" xfId="7953" xr:uid="{00000000-0005-0000-0000-000012020000}"/>
    <cellStyle name="Normal 13 2 9 4" xfId="6127" xr:uid="{00000000-0005-0000-0000-000013020000}"/>
    <cellStyle name="Normal 13 2 9 5" xfId="11342" xr:uid="{00000000-0005-0000-0000-000014020000}"/>
    <cellStyle name="Normal 13 2 9 6" xfId="4303" xr:uid="{00000000-0005-0000-0000-000015020000}"/>
    <cellStyle name="Normal 13 3" xfId="141" xr:uid="{00000000-0005-0000-0000-000016020000}"/>
    <cellStyle name="Normal 13 3 10" xfId="2104" xr:uid="{00000000-0005-0000-0000-000017020000}"/>
    <cellStyle name="Normal 13 3 10 2" xfId="3963" xr:uid="{00000000-0005-0000-0000-000018020000}"/>
    <cellStyle name="Normal 13 3 10 2 2" xfId="14626" xr:uid="{00000000-0005-0000-0000-000019020000}"/>
    <cellStyle name="Normal 13 3 10 2 3" xfId="7954" xr:uid="{00000000-0005-0000-0000-00001A020000}"/>
    <cellStyle name="Normal 13 3 10 3" xfId="7955" xr:uid="{00000000-0005-0000-0000-00001B020000}"/>
    <cellStyle name="Normal 13 3 10 4" xfId="7602" xr:uid="{00000000-0005-0000-0000-00001C020000}"/>
    <cellStyle name="Normal 13 3 10 5" xfId="12813" xr:uid="{00000000-0005-0000-0000-00001D020000}"/>
    <cellStyle name="Normal 13 3 10 6" xfId="5774" xr:uid="{00000000-0005-0000-0000-00001E020000}"/>
    <cellStyle name="Normal 13 3 11" xfId="2255" xr:uid="{00000000-0005-0000-0000-00001F020000}"/>
    <cellStyle name="Normal 13 3 11 2" xfId="4099" xr:uid="{00000000-0005-0000-0000-000020020000}"/>
    <cellStyle name="Normal 13 3 11 2 2" xfId="14762" xr:uid="{00000000-0005-0000-0000-000021020000}"/>
    <cellStyle name="Normal 13 3 11 2 3" xfId="7956" xr:uid="{00000000-0005-0000-0000-000022020000}"/>
    <cellStyle name="Normal 13 3 11 3" xfId="7738" xr:uid="{00000000-0005-0000-0000-000023020000}"/>
    <cellStyle name="Normal 13 3 11 4" xfId="12949" xr:uid="{00000000-0005-0000-0000-000024020000}"/>
    <cellStyle name="Normal 13 3 11 5" xfId="5910" xr:uid="{00000000-0005-0000-0000-000025020000}"/>
    <cellStyle name="Normal 13 3 12" xfId="2477" xr:uid="{00000000-0005-0000-0000-000026020000}"/>
    <cellStyle name="Normal 13 3 12 2" xfId="7957" xr:uid="{00000000-0005-0000-0000-000027020000}"/>
    <cellStyle name="Normal 13 3 12 3" xfId="13145" xr:uid="{00000000-0005-0000-0000-000028020000}"/>
    <cellStyle name="Normal 13 3 12 4" xfId="6057" xr:uid="{00000000-0005-0000-0000-000029020000}"/>
    <cellStyle name="Normal 13 3 13" xfId="7958" xr:uid="{00000000-0005-0000-0000-00002A020000}"/>
    <cellStyle name="Normal 13 3 14" xfId="6116" xr:uid="{00000000-0005-0000-0000-00002B020000}"/>
    <cellStyle name="Normal 13 3 15" xfId="11332" xr:uid="{00000000-0005-0000-0000-00002C020000}"/>
    <cellStyle name="Normal 13 3 16" xfId="4293" xr:uid="{00000000-0005-0000-0000-00002D020000}"/>
    <cellStyle name="Normal 13 3 2" xfId="491" xr:uid="{00000000-0005-0000-0000-00002E020000}"/>
    <cellStyle name="Normal 13 3 2 10" xfId="11482" xr:uid="{00000000-0005-0000-0000-00002F020000}"/>
    <cellStyle name="Normal 13 3 2 11" xfId="4443" xr:uid="{00000000-0005-0000-0000-000030020000}"/>
    <cellStyle name="Normal 13 3 2 2" xfId="696" xr:uid="{00000000-0005-0000-0000-000031020000}"/>
    <cellStyle name="Normal 13 3 2 2 2" xfId="1162" xr:uid="{00000000-0005-0000-0000-000032020000}"/>
    <cellStyle name="Normal 13 3 2 2 2 2" xfId="1324" xr:uid="{00000000-0005-0000-0000-000033020000}"/>
    <cellStyle name="Normal 13 3 2 2 2 2 2" xfId="3281" xr:uid="{00000000-0005-0000-0000-000034020000}"/>
    <cellStyle name="Normal 13 3 2 2 2 2 2 2" xfId="13947" xr:uid="{00000000-0005-0000-0000-000035020000}"/>
    <cellStyle name="Normal 13 3 2 2 2 2 2 3" xfId="7959" xr:uid="{00000000-0005-0000-0000-000036020000}"/>
    <cellStyle name="Normal 13 3 2 2 2 2 3" xfId="7960" xr:uid="{00000000-0005-0000-0000-000037020000}"/>
    <cellStyle name="Normal 13 3 2 2 2 2 4" xfId="6920" xr:uid="{00000000-0005-0000-0000-000038020000}"/>
    <cellStyle name="Normal 13 3 2 2 2 2 5" xfId="12134" xr:uid="{00000000-0005-0000-0000-000039020000}"/>
    <cellStyle name="Normal 13 3 2 2 2 2 6" xfId="5095" xr:uid="{00000000-0005-0000-0000-00003A020000}"/>
    <cellStyle name="Normal 13 3 2 2 2 3" xfId="3131" xr:uid="{00000000-0005-0000-0000-00003B020000}"/>
    <cellStyle name="Normal 13 3 2 2 2 3 2" xfId="13797" xr:uid="{00000000-0005-0000-0000-00003C020000}"/>
    <cellStyle name="Normal 13 3 2 2 2 3 3" xfId="7961" xr:uid="{00000000-0005-0000-0000-00003D020000}"/>
    <cellStyle name="Normal 13 3 2 2 2 4" xfId="7962" xr:uid="{00000000-0005-0000-0000-00003E020000}"/>
    <cellStyle name="Normal 13 3 2 2 2 5" xfId="6770" xr:uid="{00000000-0005-0000-0000-00003F020000}"/>
    <cellStyle name="Normal 13 3 2 2 2 6" xfId="11984" xr:uid="{00000000-0005-0000-0000-000040020000}"/>
    <cellStyle name="Normal 13 3 2 2 2 7" xfId="4945" xr:uid="{00000000-0005-0000-0000-000041020000}"/>
    <cellStyle name="Normal 13 3 2 2 3" xfId="1323" xr:uid="{00000000-0005-0000-0000-000042020000}"/>
    <cellStyle name="Normal 13 3 2 2 3 2" xfId="3280" xr:uid="{00000000-0005-0000-0000-000043020000}"/>
    <cellStyle name="Normal 13 3 2 2 3 2 2" xfId="13946" xr:uid="{00000000-0005-0000-0000-000044020000}"/>
    <cellStyle name="Normal 13 3 2 2 3 2 3" xfId="7963" xr:uid="{00000000-0005-0000-0000-000045020000}"/>
    <cellStyle name="Normal 13 3 2 2 3 3" xfId="7964" xr:uid="{00000000-0005-0000-0000-000046020000}"/>
    <cellStyle name="Normal 13 3 2 2 3 4" xfId="6919" xr:uid="{00000000-0005-0000-0000-000047020000}"/>
    <cellStyle name="Normal 13 3 2 2 3 5" xfId="12133" xr:uid="{00000000-0005-0000-0000-000048020000}"/>
    <cellStyle name="Normal 13 3 2 2 3 6" xfId="5094" xr:uid="{00000000-0005-0000-0000-000049020000}"/>
    <cellStyle name="Normal 13 3 2 2 4" xfId="2764" xr:uid="{00000000-0005-0000-0000-00004A020000}"/>
    <cellStyle name="Normal 13 3 2 2 4 2" xfId="13430" xr:uid="{00000000-0005-0000-0000-00004B020000}"/>
    <cellStyle name="Normal 13 3 2 2 4 3" xfId="7965" xr:uid="{00000000-0005-0000-0000-00004C020000}"/>
    <cellStyle name="Normal 13 3 2 2 5" xfId="7966" xr:uid="{00000000-0005-0000-0000-00004D020000}"/>
    <cellStyle name="Normal 13 3 2 2 6" xfId="6403" xr:uid="{00000000-0005-0000-0000-00004E020000}"/>
    <cellStyle name="Normal 13 3 2 2 7" xfId="11617" xr:uid="{00000000-0005-0000-0000-00004F020000}"/>
    <cellStyle name="Normal 13 3 2 2 8" xfId="4578" xr:uid="{00000000-0005-0000-0000-000050020000}"/>
    <cellStyle name="Normal 13 3 2 3" xfId="847" xr:uid="{00000000-0005-0000-0000-000051020000}"/>
    <cellStyle name="Normal 13 3 2 3 2" xfId="1325" xr:uid="{00000000-0005-0000-0000-000052020000}"/>
    <cellStyle name="Normal 13 3 2 3 2 2" xfId="3282" xr:uid="{00000000-0005-0000-0000-000053020000}"/>
    <cellStyle name="Normal 13 3 2 3 2 2 2" xfId="13948" xr:uid="{00000000-0005-0000-0000-000054020000}"/>
    <cellStyle name="Normal 13 3 2 3 2 2 3" xfId="7967" xr:uid="{00000000-0005-0000-0000-000055020000}"/>
    <cellStyle name="Normal 13 3 2 3 2 3" xfId="7968" xr:uid="{00000000-0005-0000-0000-000056020000}"/>
    <cellStyle name="Normal 13 3 2 3 2 4" xfId="6921" xr:uid="{00000000-0005-0000-0000-000057020000}"/>
    <cellStyle name="Normal 13 3 2 3 2 5" xfId="12135" xr:uid="{00000000-0005-0000-0000-000058020000}"/>
    <cellStyle name="Normal 13 3 2 3 2 6" xfId="5096" xr:uid="{00000000-0005-0000-0000-000059020000}"/>
    <cellStyle name="Normal 13 3 2 3 3" xfId="2902" xr:uid="{00000000-0005-0000-0000-00005A020000}"/>
    <cellStyle name="Normal 13 3 2 3 3 2" xfId="13568" xr:uid="{00000000-0005-0000-0000-00005B020000}"/>
    <cellStyle name="Normal 13 3 2 3 3 3" xfId="7969" xr:uid="{00000000-0005-0000-0000-00005C020000}"/>
    <cellStyle name="Normal 13 3 2 3 4" xfId="7970" xr:uid="{00000000-0005-0000-0000-00005D020000}"/>
    <cellStyle name="Normal 13 3 2 3 5" xfId="6541" xr:uid="{00000000-0005-0000-0000-00005E020000}"/>
    <cellStyle name="Normal 13 3 2 3 6" xfId="11755" xr:uid="{00000000-0005-0000-0000-00005F020000}"/>
    <cellStyle name="Normal 13 3 2 3 7" xfId="4716" xr:uid="{00000000-0005-0000-0000-000060020000}"/>
    <cellStyle name="Normal 13 3 2 4" xfId="1322" xr:uid="{00000000-0005-0000-0000-000061020000}"/>
    <cellStyle name="Normal 13 3 2 4 2" xfId="3279" xr:uid="{00000000-0005-0000-0000-000062020000}"/>
    <cellStyle name="Normal 13 3 2 4 2 2" xfId="13945" xr:uid="{00000000-0005-0000-0000-000063020000}"/>
    <cellStyle name="Normal 13 3 2 4 2 3" xfId="7971" xr:uid="{00000000-0005-0000-0000-000064020000}"/>
    <cellStyle name="Normal 13 3 2 4 3" xfId="7972" xr:uid="{00000000-0005-0000-0000-000065020000}"/>
    <cellStyle name="Normal 13 3 2 4 4" xfId="6918" xr:uid="{00000000-0005-0000-0000-000066020000}"/>
    <cellStyle name="Normal 13 3 2 4 5" xfId="12132" xr:uid="{00000000-0005-0000-0000-000067020000}"/>
    <cellStyle name="Normal 13 3 2 4 6" xfId="5093" xr:uid="{00000000-0005-0000-0000-000068020000}"/>
    <cellStyle name="Normal 13 3 2 5" xfId="2153" xr:uid="{00000000-0005-0000-0000-000069020000}"/>
    <cellStyle name="Normal 13 3 2 5 2" xfId="4009" xr:uid="{00000000-0005-0000-0000-00006A020000}"/>
    <cellStyle name="Normal 13 3 2 5 2 2" xfId="14672" xr:uid="{00000000-0005-0000-0000-00006B020000}"/>
    <cellStyle name="Normal 13 3 2 5 2 3" xfId="7973" xr:uid="{00000000-0005-0000-0000-00006C020000}"/>
    <cellStyle name="Normal 13 3 2 5 3" xfId="7974" xr:uid="{00000000-0005-0000-0000-00006D020000}"/>
    <cellStyle name="Normal 13 3 2 5 4" xfId="7648" xr:uid="{00000000-0005-0000-0000-00006E020000}"/>
    <cellStyle name="Normal 13 3 2 5 5" xfId="12859" xr:uid="{00000000-0005-0000-0000-00006F020000}"/>
    <cellStyle name="Normal 13 3 2 5 6" xfId="5820" xr:uid="{00000000-0005-0000-0000-000070020000}"/>
    <cellStyle name="Normal 13 3 2 6" xfId="2301" xr:uid="{00000000-0005-0000-0000-000071020000}"/>
    <cellStyle name="Normal 13 3 2 6 2" xfId="4145" xr:uid="{00000000-0005-0000-0000-000072020000}"/>
    <cellStyle name="Normal 13 3 2 6 2 2" xfId="14808" xr:uid="{00000000-0005-0000-0000-000073020000}"/>
    <cellStyle name="Normal 13 3 2 6 2 3" xfId="7975" xr:uid="{00000000-0005-0000-0000-000074020000}"/>
    <cellStyle name="Normal 13 3 2 6 3" xfId="7784" xr:uid="{00000000-0005-0000-0000-000075020000}"/>
    <cellStyle name="Normal 13 3 2 6 4" xfId="12995" xr:uid="{00000000-0005-0000-0000-000076020000}"/>
    <cellStyle name="Normal 13 3 2 6 5" xfId="5956" xr:uid="{00000000-0005-0000-0000-000077020000}"/>
    <cellStyle name="Normal 13 3 2 7" xfId="2629" xr:uid="{00000000-0005-0000-0000-000078020000}"/>
    <cellStyle name="Normal 13 3 2 7 2" xfId="13295" xr:uid="{00000000-0005-0000-0000-000079020000}"/>
    <cellStyle name="Normal 13 3 2 7 3" xfId="7976" xr:uid="{00000000-0005-0000-0000-00007A020000}"/>
    <cellStyle name="Normal 13 3 2 8" xfId="7977" xr:uid="{00000000-0005-0000-0000-00007B020000}"/>
    <cellStyle name="Normal 13 3 2 9" xfId="6268" xr:uid="{00000000-0005-0000-0000-00007C020000}"/>
    <cellStyle name="Normal 13 3 3" xfId="598" xr:uid="{00000000-0005-0000-0000-00007D020000}"/>
    <cellStyle name="Normal 13 3 3 10" xfId="11525" xr:uid="{00000000-0005-0000-0000-00007E020000}"/>
    <cellStyle name="Normal 13 3 3 11" xfId="4486" xr:uid="{00000000-0005-0000-0000-00007F020000}"/>
    <cellStyle name="Normal 13 3 3 2" xfId="740" xr:uid="{00000000-0005-0000-0000-000080020000}"/>
    <cellStyle name="Normal 13 3 3 2 2" xfId="1205" xr:uid="{00000000-0005-0000-0000-000081020000}"/>
    <cellStyle name="Normal 13 3 3 2 2 2" xfId="1328" xr:uid="{00000000-0005-0000-0000-000082020000}"/>
    <cellStyle name="Normal 13 3 3 2 2 2 2" xfId="3285" xr:uid="{00000000-0005-0000-0000-000083020000}"/>
    <cellStyle name="Normal 13 3 3 2 2 2 2 2" xfId="13951" xr:uid="{00000000-0005-0000-0000-000084020000}"/>
    <cellStyle name="Normal 13 3 3 2 2 2 2 3" xfId="7978" xr:uid="{00000000-0005-0000-0000-000085020000}"/>
    <cellStyle name="Normal 13 3 3 2 2 2 3" xfId="7979" xr:uid="{00000000-0005-0000-0000-000086020000}"/>
    <cellStyle name="Normal 13 3 3 2 2 2 4" xfId="6924" xr:uid="{00000000-0005-0000-0000-000087020000}"/>
    <cellStyle name="Normal 13 3 3 2 2 2 5" xfId="12138" xr:uid="{00000000-0005-0000-0000-000088020000}"/>
    <cellStyle name="Normal 13 3 3 2 2 2 6" xfId="5099" xr:uid="{00000000-0005-0000-0000-000089020000}"/>
    <cellStyle name="Normal 13 3 3 2 2 3" xfId="3174" xr:uid="{00000000-0005-0000-0000-00008A020000}"/>
    <cellStyle name="Normal 13 3 3 2 2 3 2" xfId="13840" xr:uid="{00000000-0005-0000-0000-00008B020000}"/>
    <cellStyle name="Normal 13 3 3 2 2 3 3" xfId="7980" xr:uid="{00000000-0005-0000-0000-00008C020000}"/>
    <cellStyle name="Normal 13 3 3 2 2 4" xfId="7981" xr:uid="{00000000-0005-0000-0000-00008D020000}"/>
    <cellStyle name="Normal 13 3 3 2 2 5" xfId="6813" xr:uid="{00000000-0005-0000-0000-00008E020000}"/>
    <cellStyle name="Normal 13 3 3 2 2 6" xfId="12027" xr:uid="{00000000-0005-0000-0000-00008F020000}"/>
    <cellStyle name="Normal 13 3 3 2 2 7" xfId="4988" xr:uid="{00000000-0005-0000-0000-000090020000}"/>
    <cellStyle name="Normal 13 3 3 2 3" xfId="1327" xr:uid="{00000000-0005-0000-0000-000091020000}"/>
    <cellStyle name="Normal 13 3 3 2 3 2" xfId="3284" xr:uid="{00000000-0005-0000-0000-000092020000}"/>
    <cellStyle name="Normal 13 3 3 2 3 2 2" xfId="13950" xr:uid="{00000000-0005-0000-0000-000093020000}"/>
    <cellStyle name="Normal 13 3 3 2 3 2 3" xfId="7982" xr:uid="{00000000-0005-0000-0000-000094020000}"/>
    <cellStyle name="Normal 13 3 3 2 3 3" xfId="7983" xr:uid="{00000000-0005-0000-0000-000095020000}"/>
    <cellStyle name="Normal 13 3 3 2 3 4" xfId="6923" xr:uid="{00000000-0005-0000-0000-000096020000}"/>
    <cellStyle name="Normal 13 3 3 2 3 5" xfId="12137" xr:uid="{00000000-0005-0000-0000-000097020000}"/>
    <cellStyle name="Normal 13 3 3 2 3 6" xfId="5098" xr:uid="{00000000-0005-0000-0000-000098020000}"/>
    <cellStyle name="Normal 13 3 3 2 4" xfId="2807" xr:uid="{00000000-0005-0000-0000-000099020000}"/>
    <cellStyle name="Normal 13 3 3 2 4 2" xfId="13473" xr:uid="{00000000-0005-0000-0000-00009A020000}"/>
    <cellStyle name="Normal 13 3 3 2 4 3" xfId="7984" xr:uid="{00000000-0005-0000-0000-00009B020000}"/>
    <cellStyle name="Normal 13 3 3 2 5" xfId="7985" xr:uid="{00000000-0005-0000-0000-00009C020000}"/>
    <cellStyle name="Normal 13 3 3 2 6" xfId="6446" xr:uid="{00000000-0005-0000-0000-00009D020000}"/>
    <cellStyle name="Normal 13 3 3 2 7" xfId="11660" xr:uid="{00000000-0005-0000-0000-00009E020000}"/>
    <cellStyle name="Normal 13 3 3 2 8" xfId="4621" xr:uid="{00000000-0005-0000-0000-00009F020000}"/>
    <cellStyle name="Normal 13 3 3 3" xfId="893" xr:uid="{00000000-0005-0000-0000-0000A0020000}"/>
    <cellStyle name="Normal 13 3 3 3 2" xfId="1329" xr:uid="{00000000-0005-0000-0000-0000A1020000}"/>
    <cellStyle name="Normal 13 3 3 3 2 2" xfId="3286" xr:uid="{00000000-0005-0000-0000-0000A2020000}"/>
    <cellStyle name="Normal 13 3 3 3 2 2 2" xfId="13952" xr:uid="{00000000-0005-0000-0000-0000A3020000}"/>
    <cellStyle name="Normal 13 3 3 3 2 2 3" xfId="7986" xr:uid="{00000000-0005-0000-0000-0000A4020000}"/>
    <cellStyle name="Normal 13 3 3 3 2 3" xfId="7987" xr:uid="{00000000-0005-0000-0000-0000A5020000}"/>
    <cellStyle name="Normal 13 3 3 3 2 4" xfId="6925" xr:uid="{00000000-0005-0000-0000-0000A6020000}"/>
    <cellStyle name="Normal 13 3 3 3 2 5" xfId="12139" xr:uid="{00000000-0005-0000-0000-0000A7020000}"/>
    <cellStyle name="Normal 13 3 3 3 2 6" xfId="5100" xr:uid="{00000000-0005-0000-0000-0000A8020000}"/>
    <cellStyle name="Normal 13 3 3 3 3" xfId="2945" xr:uid="{00000000-0005-0000-0000-0000A9020000}"/>
    <cellStyle name="Normal 13 3 3 3 3 2" xfId="13611" xr:uid="{00000000-0005-0000-0000-0000AA020000}"/>
    <cellStyle name="Normal 13 3 3 3 3 3" xfId="7988" xr:uid="{00000000-0005-0000-0000-0000AB020000}"/>
    <cellStyle name="Normal 13 3 3 3 4" xfId="7989" xr:uid="{00000000-0005-0000-0000-0000AC020000}"/>
    <cellStyle name="Normal 13 3 3 3 5" xfId="6584" xr:uid="{00000000-0005-0000-0000-0000AD020000}"/>
    <cellStyle name="Normal 13 3 3 3 6" xfId="11798" xr:uid="{00000000-0005-0000-0000-0000AE020000}"/>
    <cellStyle name="Normal 13 3 3 3 7" xfId="4759" xr:uid="{00000000-0005-0000-0000-0000AF020000}"/>
    <cellStyle name="Normal 13 3 3 4" xfId="1326" xr:uid="{00000000-0005-0000-0000-0000B0020000}"/>
    <cellStyle name="Normal 13 3 3 4 2" xfId="3283" xr:uid="{00000000-0005-0000-0000-0000B1020000}"/>
    <cellStyle name="Normal 13 3 3 4 2 2" xfId="13949" xr:uid="{00000000-0005-0000-0000-0000B2020000}"/>
    <cellStyle name="Normal 13 3 3 4 2 3" xfId="7990" xr:uid="{00000000-0005-0000-0000-0000B3020000}"/>
    <cellStyle name="Normal 13 3 3 4 3" xfId="7991" xr:uid="{00000000-0005-0000-0000-0000B4020000}"/>
    <cellStyle name="Normal 13 3 3 4 4" xfId="6922" xr:uid="{00000000-0005-0000-0000-0000B5020000}"/>
    <cellStyle name="Normal 13 3 3 4 5" xfId="12136" xr:uid="{00000000-0005-0000-0000-0000B6020000}"/>
    <cellStyle name="Normal 13 3 3 4 6" xfId="5097" xr:uid="{00000000-0005-0000-0000-0000B7020000}"/>
    <cellStyle name="Normal 13 3 3 5" xfId="2200" xr:uid="{00000000-0005-0000-0000-0000B8020000}"/>
    <cellStyle name="Normal 13 3 3 5 2" xfId="4053" xr:uid="{00000000-0005-0000-0000-0000B9020000}"/>
    <cellStyle name="Normal 13 3 3 5 2 2" xfId="14716" xr:uid="{00000000-0005-0000-0000-0000BA020000}"/>
    <cellStyle name="Normal 13 3 3 5 2 3" xfId="7992" xr:uid="{00000000-0005-0000-0000-0000BB020000}"/>
    <cellStyle name="Normal 13 3 3 5 3" xfId="7993" xr:uid="{00000000-0005-0000-0000-0000BC020000}"/>
    <cellStyle name="Normal 13 3 3 5 4" xfId="7692" xr:uid="{00000000-0005-0000-0000-0000BD020000}"/>
    <cellStyle name="Normal 13 3 3 5 5" xfId="12903" xr:uid="{00000000-0005-0000-0000-0000BE020000}"/>
    <cellStyle name="Normal 13 3 3 5 6" xfId="5864" xr:uid="{00000000-0005-0000-0000-0000BF020000}"/>
    <cellStyle name="Normal 13 3 3 6" xfId="2344" xr:uid="{00000000-0005-0000-0000-0000C0020000}"/>
    <cellStyle name="Normal 13 3 3 6 2" xfId="4188" xr:uid="{00000000-0005-0000-0000-0000C1020000}"/>
    <cellStyle name="Normal 13 3 3 6 2 2" xfId="14851" xr:uid="{00000000-0005-0000-0000-0000C2020000}"/>
    <cellStyle name="Normal 13 3 3 6 2 3" xfId="7994" xr:uid="{00000000-0005-0000-0000-0000C3020000}"/>
    <cellStyle name="Normal 13 3 3 6 3" xfId="7827" xr:uid="{00000000-0005-0000-0000-0000C4020000}"/>
    <cellStyle name="Normal 13 3 3 6 4" xfId="13038" xr:uid="{00000000-0005-0000-0000-0000C5020000}"/>
    <cellStyle name="Normal 13 3 3 6 5" xfId="5999" xr:uid="{00000000-0005-0000-0000-0000C6020000}"/>
    <cellStyle name="Normal 13 3 3 7" xfId="2672" xr:uid="{00000000-0005-0000-0000-0000C7020000}"/>
    <cellStyle name="Normal 13 3 3 7 2" xfId="13338" xr:uid="{00000000-0005-0000-0000-0000C8020000}"/>
    <cellStyle name="Normal 13 3 3 7 3" xfId="7995" xr:uid="{00000000-0005-0000-0000-0000C9020000}"/>
    <cellStyle name="Normal 13 3 3 8" xfId="7996" xr:uid="{00000000-0005-0000-0000-0000CA020000}"/>
    <cellStyle name="Normal 13 3 3 9" xfId="6311" xr:uid="{00000000-0005-0000-0000-0000CB020000}"/>
    <cellStyle name="Normal 13 3 4" xfId="432" xr:uid="{00000000-0005-0000-0000-0000CC020000}"/>
    <cellStyle name="Normal 13 3 4 2" xfId="1003" xr:uid="{00000000-0005-0000-0000-0000CD020000}"/>
    <cellStyle name="Normal 13 3 4 2 2" xfId="1331" xr:uid="{00000000-0005-0000-0000-0000CE020000}"/>
    <cellStyle name="Normal 13 3 4 2 2 2" xfId="3288" xr:uid="{00000000-0005-0000-0000-0000CF020000}"/>
    <cellStyle name="Normal 13 3 4 2 2 2 2" xfId="13954" xr:uid="{00000000-0005-0000-0000-0000D0020000}"/>
    <cellStyle name="Normal 13 3 4 2 2 2 3" xfId="7997" xr:uid="{00000000-0005-0000-0000-0000D1020000}"/>
    <cellStyle name="Normal 13 3 4 2 2 3" xfId="7998" xr:uid="{00000000-0005-0000-0000-0000D2020000}"/>
    <cellStyle name="Normal 13 3 4 2 2 4" xfId="6927" xr:uid="{00000000-0005-0000-0000-0000D3020000}"/>
    <cellStyle name="Normal 13 3 4 2 2 5" xfId="12141" xr:uid="{00000000-0005-0000-0000-0000D4020000}"/>
    <cellStyle name="Normal 13 3 4 2 2 6" xfId="5102" xr:uid="{00000000-0005-0000-0000-0000D5020000}"/>
    <cellStyle name="Normal 13 3 4 2 3" xfId="3035" xr:uid="{00000000-0005-0000-0000-0000D6020000}"/>
    <cellStyle name="Normal 13 3 4 2 3 2" xfId="13701" xr:uid="{00000000-0005-0000-0000-0000D7020000}"/>
    <cellStyle name="Normal 13 3 4 2 3 3" xfId="7999" xr:uid="{00000000-0005-0000-0000-0000D8020000}"/>
    <cellStyle name="Normal 13 3 4 2 4" xfId="8000" xr:uid="{00000000-0005-0000-0000-0000D9020000}"/>
    <cellStyle name="Normal 13 3 4 2 5" xfId="6674" xr:uid="{00000000-0005-0000-0000-0000DA020000}"/>
    <cellStyle name="Normal 13 3 4 2 6" xfId="11888" xr:uid="{00000000-0005-0000-0000-0000DB020000}"/>
    <cellStyle name="Normal 13 3 4 2 7" xfId="4849" xr:uid="{00000000-0005-0000-0000-0000DC020000}"/>
    <cellStyle name="Normal 13 3 4 3" xfId="1330" xr:uid="{00000000-0005-0000-0000-0000DD020000}"/>
    <cellStyle name="Normal 13 3 4 3 2" xfId="3287" xr:uid="{00000000-0005-0000-0000-0000DE020000}"/>
    <cellStyle name="Normal 13 3 4 3 2 2" xfId="13953" xr:uid="{00000000-0005-0000-0000-0000DF020000}"/>
    <cellStyle name="Normal 13 3 4 3 2 3" xfId="8001" xr:uid="{00000000-0005-0000-0000-0000E0020000}"/>
    <cellStyle name="Normal 13 3 4 3 3" xfId="8002" xr:uid="{00000000-0005-0000-0000-0000E1020000}"/>
    <cellStyle name="Normal 13 3 4 3 4" xfId="6926" xr:uid="{00000000-0005-0000-0000-0000E2020000}"/>
    <cellStyle name="Normal 13 3 4 3 5" xfId="12140" xr:uid="{00000000-0005-0000-0000-0000E3020000}"/>
    <cellStyle name="Normal 13 3 4 3 6" xfId="5101" xr:uid="{00000000-0005-0000-0000-0000E4020000}"/>
    <cellStyle name="Normal 13 3 4 4" xfId="2583" xr:uid="{00000000-0005-0000-0000-0000E5020000}"/>
    <cellStyle name="Normal 13 3 4 4 2" xfId="13249" xr:uid="{00000000-0005-0000-0000-0000E6020000}"/>
    <cellStyle name="Normal 13 3 4 4 3" xfId="8003" xr:uid="{00000000-0005-0000-0000-0000E7020000}"/>
    <cellStyle name="Normal 13 3 4 5" xfId="8004" xr:uid="{00000000-0005-0000-0000-0000E8020000}"/>
    <cellStyle name="Normal 13 3 4 6" xfId="6222" xr:uid="{00000000-0005-0000-0000-0000E9020000}"/>
    <cellStyle name="Normal 13 3 4 7" xfId="11436" xr:uid="{00000000-0005-0000-0000-0000EA020000}"/>
    <cellStyle name="Normal 13 3 4 8" xfId="4397" xr:uid="{00000000-0005-0000-0000-0000EB020000}"/>
    <cellStyle name="Normal 13 3 5" xfId="650" xr:uid="{00000000-0005-0000-0000-0000EC020000}"/>
    <cellStyle name="Normal 13 3 5 2" xfId="1116" xr:uid="{00000000-0005-0000-0000-0000ED020000}"/>
    <cellStyle name="Normal 13 3 5 2 2" xfId="1333" xr:uid="{00000000-0005-0000-0000-0000EE020000}"/>
    <cellStyle name="Normal 13 3 5 2 2 2" xfId="3290" xr:uid="{00000000-0005-0000-0000-0000EF020000}"/>
    <cellStyle name="Normal 13 3 5 2 2 2 2" xfId="13956" xr:uid="{00000000-0005-0000-0000-0000F0020000}"/>
    <cellStyle name="Normal 13 3 5 2 2 2 3" xfId="8005" xr:uid="{00000000-0005-0000-0000-0000F1020000}"/>
    <cellStyle name="Normal 13 3 5 2 2 3" xfId="8006" xr:uid="{00000000-0005-0000-0000-0000F2020000}"/>
    <cellStyle name="Normal 13 3 5 2 2 4" xfId="6929" xr:uid="{00000000-0005-0000-0000-0000F3020000}"/>
    <cellStyle name="Normal 13 3 5 2 2 5" xfId="12143" xr:uid="{00000000-0005-0000-0000-0000F4020000}"/>
    <cellStyle name="Normal 13 3 5 2 2 6" xfId="5104" xr:uid="{00000000-0005-0000-0000-0000F5020000}"/>
    <cellStyle name="Normal 13 3 5 2 3" xfId="3085" xr:uid="{00000000-0005-0000-0000-0000F6020000}"/>
    <cellStyle name="Normal 13 3 5 2 3 2" xfId="13751" xr:uid="{00000000-0005-0000-0000-0000F7020000}"/>
    <cellStyle name="Normal 13 3 5 2 3 3" xfId="8007" xr:uid="{00000000-0005-0000-0000-0000F8020000}"/>
    <cellStyle name="Normal 13 3 5 2 4" xfId="8008" xr:uid="{00000000-0005-0000-0000-0000F9020000}"/>
    <cellStyle name="Normal 13 3 5 2 5" xfId="6724" xr:uid="{00000000-0005-0000-0000-0000FA020000}"/>
    <cellStyle name="Normal 13 3 5 2 6" xfId="11938" xr:uid="{00000000-0005-0000-0000-0000FB020000}"/>
    <cellStyle name="Normal 13 3 5 2 7" xfId="4899" xr:uid="{00000000-0005-0000-0000-0000FC020000}"/>
    <cellStyle name="Normal 13 3 5 3" xfId="1332" xr:uid="{00000000-0005-0000-0000-0000FD020000}"/>
    <cellStyle name="Normal 13 3 5 3 2" xfId="3289" xr:uid="{00000000-0005-0000-0000-0000FE020000}"/>
    <cellStyle name="Normal 13 3 5 3 2 2" xfId="13955" xr:uid="{00000000-0005-0000-0000-0000FF020000}"/>
    <cellStyle name="Normal 13 3 5 3 2 3" xfId="8009" xr:uid="{00000000-0005-0000-0000-000000030000}"/>
    <cellStyle name="Normal 13 3 5 3 3" xfId="8010" xr:uid="{00000000-0005-0000-0000-000001030000}"/>
    <cellStyle name="Normal 13 3 5 3 4" xfId="6928" xr:uid="{00000000-0005-0000-0000-000002030000}"/>
    <cellStyle name="Normal 13 3 5 3 5" xfId="12142" xr:uid="{00000000-0005-0000-0000-000003030000}"/>
    <cellStyle name="Normal 13 3 5 3 6" xfId="5103" xr:uid="{00000000-0005-0000-0000-000004030000}"/>
    <cellStyle name="Normal 13 3 5 4" xfId="2718" xr:uid="{00000000-0005-0000-0000-000005030000}"/>
    <cellStyle name="Normal 13 3 5 4 2" xfId="13384" xr:uid="{00000000-0005-0000-0000-000006030000}"/>
    <cellStyle name="Normal 13 3 5 4 3" xfId="8011" xr:uid="{00000000-0005-0000-0000-000007030000}"/>
    <cellStyle name="Normal 13 3 5 5" xfId="8012" xr:uid="{00000000-0005-0000-0000-000008030000}"/>
    <cellStyle name="Normal 13 3 5 6" xfId="6357" xr:uid="{00000000-0005-0000-0000-000009030000}"/>
    <cellStyle name="Normal 13 3 5 7" xfId="11571" xr:uid="{00000000-0005-0000-0000-00000A030000}"/>
    <cellStyle name="Normal 13 3 5 8" xfId="4532" xr:uid="{00000000-0005-0000-0000-00000B030000}"/>
    <cellStyle name="Normal 13 3 6" xfId="316" xr:uid="{00000000-0005-0000-0000-00000C030000}"/>
    <cellStyle name="Normal 13 3 6 2" xfId="944" xr:uid="{00000000-0005-0000-0000-00000D030000}"/>
    <cellStyle name="Normal 13 3 6 2 2" xfId="1335" xr:uid="{00000000-0005-0000-0000-00000E030000}"/>
    <cellStyle name="Normal 13 3 6 2 2 2" xfId="3292" xr:uid="{00000000-0005-0000-0000-00000F030000}"/>
    <cellStyle name="Normal 13 3 6 2 2 2 2" xfId="13958" xr:uid="{00000000-0005-0000-0000-000010030000}"/>
    <cellStyle name="Normal 13 3 6 2 2 2 3" xfId="8013" xr:uid="{00000000-0005-0000-0000-000011030000}"/>
    <cellStyle name="Normal 13 3 6 2 2 3" xfId="8014" xr:uid="{00000000-0005-0000-0000-000012030000}"/>
    <cellStyle name="Normal 13 3 6 2 2 4" xfId="6931" xr:uid="{00000000-0005-0000-0000-000013030000}"/>
    <cellStyle name="Normal 13 3 6 2 2 5" xfId="12145" xr:uid="{00000000-0005-0000-0000-000014030000}"/>
    <cellStyle name="Normal 13 3 6 2 2 6" xfId="5106" xr:uid="{00000000-0005-0000-0000-000015030000}"/>
    <cellStyle name="Normal 13 3 6 2 3" xfId="2991" xr:uid="{00000000-0005-0000-0000-000016030000}"/>
    <cellStyle name="Normal 13 3 6 2 3 2" xfId="13657" xr:uid="{00000000-0005-0000-0000-000017030000}"/>
    <cellStyle name="Normal 13 3 6 2 3 3" xfId="8015" xr:uid="{00000000-0005-0000-0000-000018030000}"/>
    <cellStyle name="Normal 13 3 6 2 4" xfId="8016" xr:uid="{00000000-0005-0000-0000-000019030000}"/>
    <cellStyle name="Normal 13 3 6 2 5" xfId="6630" xr:uid="{00000000-0005-0000-0000-00001A030000}"/>
    <cellStyle name="Normal 13 3 6 2 6" xfId="11844" xr:uid="{00000000-0005-0000-0000-00001B030000}"/>
    <cellStyle name="Normal 13 3 6 2 7" xfId="4805" xr:uid="{00000000-0005-0000-0000-00001C030000}"/>
    <cellStyle name="Normal 13 3 6 3" xfId="1334" xr:uid="{00000000-0005-0000-0000-00001D030000}"/>
    <cellStyle name="Normal 13 3 6 3 2" xfId="3291" xr:uid="{00000000-0005-0000-0000-00001E030000}"/>
    <cellStyle name="Normal 13 3 6 3 2 2" xfId="13957" xr:uid="{00000000-0005-0000-0000-00001F030000}"/>
    <cellStyle name="Normal 13 3 6 3 2 3" xfId="8017" xr:uid="{00000000-0005-0000-0000-000020030000}"/>
    <cellStyle name="Normal 13 3 6 3 3" xfId="8018" xr:uid="{00000000-0005-0000-0000-000021030000}"/>
    <cellStyle name="Normal 13 3 6 3 4" xfId="6930" xr:uid="{00000000-0005-0000-0000-000022030000}"/>
    <cellStyle name="Normal 13 3 6 3 5" xfId="12144" xr:uid="{00000000-0005-0000-0000-000023030000}"/>
    <cellStyle name="Normal 13 3 6 3 6" xfId="5105" xr:uid="{00000000-0005-0000-0000-000024030000}"/>
    <cellStyle name="Normal 13 3 6 4" xfId="2534" xr:uid="{00000000-0005-0000-0000-000025030000}"/>
    <cellStyle name="Normal 13 3 6 4 2" xfId="13200" xr:uid="{00000000-0005-0000-0000-000026030000}"/>
    <cellStyle name="Normal 13 3 6 4 3" xfId="8019" xr:uid="{00000000-0005-0000-0000-000027030000}"/>
    <cellStyle name="Normal 13 3 6 5" xfId="8020" xr:uid="{00000000-0005-0000-0000-000028030000}"/>
    <cellStyle name="Normal 13 3 6 6" xfId="6173" xr:uid="{00000000-0005-0000-0000-000029030000}"/>
    <cellStyle name="Normal 13 3 6 7" xfId="11387" xr:uid="{00000000-0005-0000-0000-00002A030000}"/>
    <cellStyle name="Normal 13 3 6 8" xfId="4348" xr:uid="{00000000-0005-0000-0000-00002B030000}"/>
    <cellStyle name="Normal 13 3 7" xfId="799" xr:uid="{00000000-0005-0000-0000-00002C030000}"/>
    <cellStyle name="Normal 13 3 7 2" xfId="1336" xr:uid="{00000000-0005-0000-0000-00002D030000}"/>
    <cellStyle name="Normal 13 3 7 2 2" xfId="3293" xr:uid="{00000000-0005-0000-0000-00002E030000}"/>
    <cellStyle name="Normal 13 3 7 2 2 2" xfId="13959" xr:uid="{00000000-0005-0000-0000-00002F030000}"/>
    <cellStyle name="Normal 13 3 7 2 2 3" xfId="8021" xr:uid="{00000000-0005-0000-0000-000030030000}"/>
    <cellStyle name="Normal 13 3 7 2 3" xfId="8022" xr:uid="{00000000-0005-0000-0000-000031030000}"/>
    <cellStyle name="Normal 13 3 7 2 4" xfId="6932" xr:uid="{00000000-0005-0000-0000-000032030000}"/>
    <cellStyle name="Normal 13 3 7 2 5" xfId="12146" xr:uid="{00000000-0005-0000-0000-000033030000}"/>
    <cellStyle name="Normal 13 3 7 2 6" xfId="5107" xr:uid="{00000000-0005-0000-0000-000034030000}"/>
    <cellStyle name="Normal 13 3 7 3" xfId="2856" xr:uid="{00000000-0005-0000-0000-000035030000}"/>
    <cellStyle name="Normal 13 3 7 3 2" xfId="13522" xr:uid="{00000000-0005-0000-0000-000036030000}"/>
    <cellStyle name="Normal 13 3 7 3 3" xfId="8023" xr:uid="{00000000-0005-0000-0000-000037030000}"/>
    <cellStyle name="Normal 13 3 7 4" xfId="8024" xr:uid="{00000000-0005-0000-0000-000038030000}"/>
    <cellStyle name="Normal 13 3 7 5" xfId="6495" xr:uid="{00000000-0005-0000-0000-000039030000}"/>
    <cellStyle name="Normal 13 3 7 6" xfId="11709" xr:uid="{00000000-0005-0000-0000-00003A030000}"/>
    <cellStyle name="Normal 13 3 7 7" xfId="4670" xr:uid="{00000000-0005-0000-0000-00003B030000}"/>
    <cellStyle name="Normal 13 3 8" xfId="1266" xr:uid="{00000000-0005-0000-0000-00003C030000}"/>
    <cellStyle name="Normal 13 3 8 2" xfId="3223" xr:uid="{00000000-0005-0000-0000-00003D030000}"/>
    <cellStyle name="Normal 13 3 8 2 2" xfId="13889" xr:uid="{00000000-0005-0000-0000-00003E030000}"/>
    <cellStyle name="Normal 13 3 8 2 3" xfId="8025" xr:uid="{00000000-0005-0000-0000-00003F030000}"/>
    <cellStyle name="Normal 13 3 8 3" xfId="8026" xr:uid="{00000000-0005-0000-0000-000040030000}"/>
    <cellStyle name="Normal 13 3 8 4" xfId="6862" xr:uid="{00000000-0005-0000-0000-000041030000}"/>
    <cellStyle name="Normal 13 3 8 5" xfId="12076" xr:uid="{00000000-0005-0000-0000-000042030000}"/>
    <cellStyle name="Normal 13 3 8 6" xfId="5037" xr:uid="{00000000-0005-0000-0000-000043030000}"/>
    <cellStyle name="Normal 13 3 9" xfId="209" xr:uid="{00000000-0005-0000-0000-000044030000}"/>
    <cellStyle name="Normal 13 3 9 2" xfId="2489" xr:uid="{00000000-0005-0000-0000-000045030000}"/>
    <cellStyle name="Normal 13 3 9 2 2" xfId="13156" xr:uid="{00000000-0005-0000-0000-000046030000}"/>
    <cellStyle name="Normal 13 3 9 2 3" xfId="8027" xr:uid="{00000000-0005-0000-0000-000047030000}"/>
    <cellStyle name="Normal 13 3 9 3" xfId="8028" xr:uid="{00000000-0005-0000-0000-000048030000}"/>
    <cellStyle name="Normal 13 3 9 4" xfId="6128" xr:uid="{00000000-0005-0000-0000-000049030000}"/>
    <cellStyle name="Normal 13 3 9 5" xfId="11343" xr:uid="{00000000-0005-0000-0000-00004A030000}"/>
    <cellStyle name="Normal 13 3 9 6" xfId="4304" xr:uid="{00000000-0005-0000-0000-00004B030000}"/>
    <cellStyle name="Normal 13 4" xfId="250" xr:uid="{00000000-0005-0000-0000-00004C030000}"/>
    <cellStyle name="Normal 13 4 10" xfId="2145" xr:uid="{00000000-0005-0000-0000-00004D030000}"/>
    <cellStyle name="Normal 13 4 10 10" xfId="14928" xr:uid="{00000000-0005-0000-0000-00004E030000}"/>
    <cellStyle name="Normal 13 4 10 2" xfId="4001" xr:uid="{00000000-0005-0000-0000-00004F030000}"/>
    <cellStyle name="Normal 13 4 10 2 2" xfId="14664" xr:uid="{00000000-0005-0000-0000-000050030000}"/>
    <cellStyle name="Normal 13 4 10 2 3" xfId="8029" xr:uid="{00000000-0005-0000-0000-000051030000}"/>
    <cellStyle name="Normal 13 4 10 3" xfId="8030" xr:uid="{00000000-0005-0000-0000-000052030000}"/>
    <cellStyle name="Normal 13 4 10 4" xfId="7640" xr:uid="{00000000-0005-0000-0000-000053030000}"/>
    <cellStyle name="Normal 13 4 10 5" xfId="12851" xr:uid="{00000000-0005-0000-0000-000054030000}"/>
    <cellStyle name="Normal 13 4 10 6" xfId="5812" xr:uid="{00000000-0005-0000-0000-000055030000}"/>
    <cellStyle name="Normal 13 4 11" xfId="2293" xr:uid="{00000000-0005-0000-0000-000056030000}"/>
    <cellStyle name="Normal 13 4 11 2" xfId="4137" xr:uid="{00000000-0005-0000-0000-000057030000}"/>
    <cellStyle name="Normal 13 4 11 2 2" xfId="14800" xr:uid="{00000000-0005-0000-0000-000058030000}"/>
    <cellStyle name="Normal 13 4 11 2 3" xfId="8031" xr:uid="{00000000-0005-0000-0000-000059030000}"/>
    <cellStyle name="Normal 13 4 11 3" xfId="7776" xr:uid="{00000000-0005-0000-0000-00005A030000}"/>
    <cellStyle name="Normal 13 4 11 4" xfId="12987" xr:uid="{00000000-0005-0000-0000-00005B030000}"/>
    <cellStyle name="Normal 13 4 11 5" xfId="5948" xr:uid="{00000000-0005-0000-0000-00005C030000}"/>
    <cellStyle name="Normal 13 4 12" xfId="2528" xr:uid="{00000000-0005-0000-0000-00005D030000}"/>
    <cellStyle name="Normal 13 4 12 2" xfId="13194" xr:uid="{00000000-0005-0000-0000-00005E030000}"/>
    <cellStyle name="Normal 13 4 12 3" xfId="8032" xr:uid="{00000000-0005-0000-0000-00005F030000}"/>
    <cellStyle name="Normal 13 4 13" xfId="8033" xr:uid="{00000000-0005-0000-0000-000060030000}"/>
    <cellStyle name="Normal 13 4 14" xfId="6167" xr:uid="{00000000-0005-0000-0000-000061030000}"/>
    <cellStyle name="Normal 13 4 15" xfId="11381" xr:uid="{00000000-0005-0000-0000-000062030000}"/>
    <cellStyle name="Normal 13 4 16" xfId="4342" xr:uid="{00000000-0005-0000-0000-000063030000}"/>
    <cellStyle name="Normal 13 4 2" xfId="369" xr:uid="{00000000-0005-0000-0000-000064030000}"/>
    <cellStyle name="Normal 13 4 2 10" xfId="8034" xr:uid="{00000000-0005-0000-0000-000065030000}"/>
    <cellStyle name="Normal 13 4 2 11" xfId="6214" xr:uid="{00000000-0005-0000-0000-000066030000}"/>
    <cellStyle name="Normal 13 4 2 12" xfId="11428" xr:uid="{00000000-0005-0000-0000-000067030000}"/>
    <cellStyle name="Normal 13 4 2 13" xfId="4389" xr:uid="{00000000-0005-0000-0000-000068030000}"/>
    <cellStyle name="Normal 13 4 2 17 2 2 2" xfId="14926" xr:uid="{00000000-0005-0000-0000-000069030000}"/>
    <cellStyle name="Normal 13 4 2 2" xfId="594" xr:uid="{00000000-0005-0000-0000-00006A030000}"/>
    <cellStyle name="Normal 13 4 2 2 2" xfId="1111" xr:uid="{00000000-0005-0000-0000-00006B030000}"/>
    <cellStyle name="Normal 13 4 2 2 2 2" xfId="1339" xr:uid="{00000000-0005-0000-0000-00006C030000}"/>
    <cellStyle name="Normal 13 4 2 2 2 2 2" xfId="3296" xr:uid="{00000000-0005-0000-0000-00006D030000}"/>
    <cellStyle name="Normal 13 4 2 2 2 2 2 2" xfId="13962" xr:uid="{00000000-0005-0000-0000-00006E030000}"/>
    <cellStyle name="Normal 13 4 2 2 2 2 2 3" xfId="8035" xr:uid="{00000000-0005-0000-0000-00006F030000}"/>
    <cellStyle name="Normal 13 4 2 2 2 2 3" xfId="8036" xr:uid="{00000000-0005-0000-0000-000070030000}"/>
    <cellStyle name="Normal 13 4 2 2 2 2 4" xfId="6935" xr:uid="{00000000-0005-0000-0000-000071030000}"/>
    <cellStyle name="Normal 13 4 2 2 2 2 5" xfId="12149" xr:uid="{00000000-0005-0000-0000-000072030000}"/>
    <cellStyle name="Normal 13 4 2 2 2 2 6" xfId="5110" xr:uid="{00000000-0005-0000-0000-000073030000}"/>
    <cellStyle name="Normal 13 4 2 2 2 3" xfId="3080" xr:uid="{00000000-0005-0000-0000-000074030000}"/>
    <cellStyle name="Normal 13 4 2 2 2 3 2" xfId="13746" xr:uid="{00000000-0005-0000-0000-000075030000}"/>
    <cellStyle name="Normal 13 4 2 2 2 3 3" xfId="8037" xr:uid="{00000000-0005-0000-0000-000076030000}"/>
    <cellStyle name="Normal 13 4 2 2 2 4" xfId="8038" xr:uid="{00000000-0005-0000-0000-000077030000}"/>
    <cellStyle name="Normal 13 4 2 2 2 5" xfId="6719" xr:uid="{00000000-0005-0000-0000-000078030000}"/>
    <cellStyle name="Normal 13 4 2 2 2 6" xfId="11933" xr:uid="{00000000-0005-0000-0000-000079030000}"/>
    <cellStyle name="Normal 13 4 2 2 2 7" xfId="4894" xr:uid="{00000000-0005-0000-0000-00007A030000}"/>
    <cellStyle name="Normal 13 4 2 2 3" xfId="1338" xr:uid="{00000000-0005-0000-0000-00007B030000}"/>
    <cellStyle name="Normal 13 4 2 2 3 2" xfId="3295" xr:uid="{00000000-0005-0000-0000-00007C030000}"/>
    <cellStyle name="Normal 13 4 2 2 3 2 2" xfId="13961" xr:uid="{00000000-0005-0000-0000-00007D030000}"/>
    <cellStyle name="Normal 13 4 2 2 3 2 3" xfId="8039" xr:uid="{00000000-0005-0000-0000-00007E030000}"/>
    <cellStyle name="Normal 13 4 2 2 3 3" xfId="8040" xr:uid="{00000000-0005-0000-0000-00007F030000}"/>
    <cellStyle name="Normal 13 4 2 2 3 4" xfId="6934" xr:uid="{00000000-0005-0000-0000-000080030000}"/>
    <cellStyle name="Normal 13 4 2 2 3 5" xfId="12148" xr:uid="{00000000-0005-0000-0000-000081030000}"/>
    <cellStyle name="Normal 13 4 2 2 3 6" xfId="5109" xr:uid="{00000000-0005-0000-0000-000082030000}"/>
    <cellStyle name="Normal 13 4 2 2 4" xfId="2668" xr:uid="{00000000-0005-0000-0000-000083030000}"/>
    <cellStyle name="Normal 13 4 2 2 4 2" xfId="13334" xr:uid="{00000000-0005-0000-0000-000084030000}"/>
    <cellStyle name="Normal 13 4 2 2 4 3" xfId="8041" xr:uid="{00000000-0005-0000-0000-000085030000}"/>
    <cellStyle name="Normal 13 4 2 2 5" xfId="8042" xr:uid="{00000000-0005-0000-0000-000086030000}"/>
    <cellStyle name="Normal 13 4 2 2 6" xfId="6307" xr:uid="{00000000-0005-0000-0000-000087030000}"/>
    <cellStyle name="Normal 13 4 2 2 7" xfId="11521" xr:uid="{00000000-0005-0000-0000-000088030000}"/>
    <cellStyle name="Normal 13 4 2 2 8" xfId="4482" xr:uid="{00000000-0005-0000-0000-000089030000}"/>
    <cellStyle name="Normal 13 4 2 3" xfId="736" xr:uid="{00000000-0005-0000-0000-00008A030000}"/>
    <cellStyle name="Normal 13 4 2 3 2" xfId="1201" xr:uid="{00000000-0005-0000-0000-00008B030000}"/>
    <cellStyle name="Normal 13 4 2 3 2 2" xfId="1341" xr:uid="{00000000-0005-0000-0000-00008C030000}"/>
    <cellStyle name="Normal 13 4 2 3 2 2 2" xfId="3298" xr:uid="{00000000-0005-0000-0000-00008D030000}"/>
    <cellStyle name="Normal 13 4 2 3 2 2 2 2" xfId="13964" xr:uid="{00000000-0005-0000-0000-00008E030000}"/>
    <cellStyle name="Normal 13 4 2 3 2 2 2 3" xfId="8043" xr:uid="{00000000-0005-0000-0000-00008F030000}"/>
    <cellStyle name="Normal 13 4 2 3 2 2 3" xfId="8044" xr:uid="{00000000-0005-0000-0000-000090030000}"/>
    <cellStyle name="Normal 13 4 2 3 2 2 4" xfId="6937" xr:uid="{00000000-0005-0000-0000-000091030000}"/>
    <cellStyle name="Normal 13 4 2 3 2 2 5" xfId="12151" xr:uid="{00000000-0005-0000-0000-000092030000}"/>
    <cellStyle name="Normal 13 4 2 3 2 2 6" xfId="5112" xr:uid="{00000000-0005-0000-0000-000093030000}"/>
    <cellStyle name="Normal 13 4 2 3 2 3" xfId="3170" xr:uid="{00000000-0005-0000-0000-000094030000}"/>
    <cellStyle name="Normal 13 4 2 3 2 3 2" xfId="13836" xr:uid="{00000000-0005-0000-0000-000095030000}"/>
    <cellStyle name="Normal 13 4 2 3 2 3 3" xfId="8045" xr:uid="{00000000-0005-0000-0000-000096030000}"/>
    <cellStyle name="Normal 13 4 2 3 2 4" xfId="8046" xr:uid="{00000000-0005-0000-0000-000097030000}"/>
    <cellStyle name="Normal 13 4 2 3 2 5" xfId="6809" xr:uid="{00000000-0005-0000-0000-000098030000}"/>
    <cellStyle name="Normal 13 4 2 3 2 6" xfId="12023" xr:uid="{00000000-0005-0000-0000-000099030000}"/>
    <cellStyle name="Normal 13 4 2 3 2 7" xfId="4984" xr:uid="{00000000-0005-0000-0000-00009A030000}"/>
    <cellStyle name="Normal 13 4 2 3 3" xfId="1340" xr:uid="{00000000-0005-0000-0000-00009B030000}"/>
    <cellStyle name="Normal 13 4 2 3 3 2" xfId="3297" xr:uid="{00000000-0005-0000-0000-00009C030000}"/>
    <cellStyle name="Normal 13 4 2 3 3 2 2" xfId="13963" xr:uid="{00000000-0005-0000-0000-00009D030000}"/>
    <cellStyle name="Normal 13 4 2 3 3 2 3" xfId="8047" xr:uid="{00000000-0005-0000-0000-00009E030000}"/>
    <cellStyle name="Normal 13 4 2 3 3 3" xfId="8048" xr:uid="{00000000-0005-0000-0000-00009F030000}"/>
    <cellStyle name="Normal 13 4 2 3 3 4" xfId="6936" xr:uid="{00000000-0005-0000-0000-0000A0030000}"/>
    <cellStyle name="Normal 13 4 2 3 3 5" xfId="12150" xr:uid="{00000000-0005-0000-0000-0000A1030000}"/>
    <cellStyle name="Normal 13 4 2 3 3 6" xfId="5111" xr:uid="{00000000-0005-0000-0000-0000A2030000}"/>
    <cellStyle name="Normal 13 4 2 3 4" xfId="2803" xr:uid="{00000000-0005-0000-0000-0000A3030000}"/>
    <cellStyle name="Normal 13 4 2 3 4 2" xfId="13469" xr:uid="{00000000-0005-0000-0000-0000A4030000}"/>
    <cellStyle name="Normal 13 4 2 3 4 3" xfId="8049" xr:uid="{00000000-0005-0000-0000-0000A5030000}"/>
    <cellStyle name="Normal 13 4 2 3 5" xfId="8050" xr:uid="{00000000-0005-0000-0000-0000A6030000}"/>
    <cellStyle name="Normal 13 4 2 3 6" xfId="6442" xr:uid="{00000000-0005-0000-0000-0000A7030000}"/>
    <cellStyle name="Normal 13 4 2 3 7" xfId="11656" xr:uid="{00000000-0005-0000-0000-0000A8030000}"/>
    <cellStyle name="Normal 13 4 2 3 8" xfId="4617" xr:uid="{00000000-0005-0000-0000-0000A9030000}"/>
    <cellStyle name="Normal 13 4 2 4" xfId="786" xr:uid="{00000000-0005-0000-0000-0000AA030000}"/>
    <cellStyle name="Normal 13 4 2 4 2" xfId="1249" xr:uid="{00000000-0005-0000-0000-0000AB030000}"/>
    <cellStyle name="Normal 13 4 2 4 2 2" xfId="1343" xr:uid="{00000000-0005-0000-0000-0000AC030000}"/>
    <cellStyle name="Normal 13 4 2 4 2 2 2" xfId="3300" xr:uid="{00000000-0005-0000-0000-0000AD030000}"/>
    <cellStyle name="Normal 13 4 2 4 2 2 2 2" xfId="13966" xr:uid="{00000000-0005-0000-0000-0000AE030000}"/>
    <cellStyle name="Normal 13 4 2 4 2 2 2 3" xfId="8051" xr:uid="{00000000-0005-0000-0000-0000AF030000}"/>
    <cellStyle name="Normal 13 4 2 4 2 2 3" xfId="8052" xr:uid="{00000000-0005-0000-0000-0000B0030000}"/>
    <cellStyle name="Normal 13 4 2 4 2 2 4" xfId="6939" xr:uid="{00000000-0005-0000-0000-0000B1030000}"/>
    <cellStyle name="Normal 13 4 2 4 2 2 5" xfId="12153" xr:uid="{00000000-0005-0000-0000-0000B2030000}"/>
    <cellStyle name="Normal 13 4 2 4 2 2 6" xfId="5114" xr:uid="{00000000-0005-0000-0000-0000B3030000}"/>
    <cellStyle name="Normal 13 4 2 4 2 3" xfId="3218" xr:uid="{00000000-0005-0000-0000-0000B4030000}"/>
    <cellStyle name="Normal 13 4 2 4 2 3 2" xfId="13884" xr:uid="{00000000-0005-0000-0000-0000B5030000}"/>
    <cellStyle name="Normal 13 4 2 4 2 3 3" xfId="8053" xr:uid="{00000000-0005-0000-0000-0000B6030000}"/>
    <cellStyle name="Normal 13 4 2 4 2 4" xfId="8054" xr:uid="{00000000-0005-0000-0000-0000B7030000}"/>
    <cellStyle name="Normal 13 4 2 4 2 5" xfId="6857" xr:uid="{00000000-0005-0000-0000-0000B8030000}"/>
    <cellStyle name="Normal 13 4 2 4 2 6" xfId="12071" xr:uid="{00000000-0005-0000-0000-0000B9030000}"/>
    <cellStyle name="Normal 13 4 2 4 2 7" xfId="5032" xr:uid="{00000000-0005-0000-0000-0000BA030000}"/>
    <cellStyle name="Normal 13 4 2 4 3" xfId="1342" xr:uid="{00000000-0005-0000-0000-0000BB030000}"/>
    <cellStyle name="Normal 13 4 2 4 3 2" xfId="3299" xr:uid="{00000000-0005-0000-0000-0000BC030000}"/>
    <cellStyle name="Normal 13 4 2 4 3 2 2" xfId="13965" xr:uid="{00000000-0005-0000-0000-0000BD030000}"/>
    <cellStyle name="Normal 13 4 2 4 3 2 3" xfId="8055" xr:uid="{00000000-0005-0000-0000-0000BE030000}"/>
    <cellStyle name="Normal 13 4 2 4 3 3" xfId="8056" xr:uid="{00000000-0005-0000-0000-0000BF030000}"/>
    <cellStyle name="Normal 13 4 2 4 3 4" xfId="6938" xr:uid="{00000000-0005-0000-0000-0000C0030000}"/>
    <cellStyle name="Normal 13 4 2 4 3 5" xfId="12152" xr:uid="{00000000-0005-0000-0000-0000C1030000}"/>
    <cellStyle name="Normal 13 4 2 4 3 6" xfId="5113" xr:uid="{00000000-0005-0000-0000-0000C2030000}"/>
    <cellStyle name="Normal 13 4 2 4 4" xfId="2851" xr:uid="{00000000-0005-0000-0000-0000C3030000}"/>
    <cellStyle name="Normal 13 4 2 4 4 2" xfId="13517" xr:uid="{00000000-0005-0000-0000-0000C4030000}"/>
    <cellStyle name="Normal 13 4 2 4 4 3" xfId="8057" xr:uid="{00000000-0005-0000-0000-0000C5030000}"/>
    <cellStyle name="Normal 13 4 2 4 5" xfId="8058" xr:uid="{00000000-0005-0000-0000-0000C6030000}"/>
    <cellStyle name="Normal 13 4 2 4 6" xfId="6490" xr:uid="{00000000-0005-0000-0000-0000C7030000}"/>
    <cellStyle name="Normal 13 4 2 4 7" xfId="11704" xr:uid="{00000000-0005-0000-0000-0000C8030000}"/>
    <cellStyle name="Normal 13 4 2 4 8" xfId="4665" xr:uid="{00000000-0005-0000-0000-0000C9030000}"/>
    <cellStyle name="Normal 13 4 2 5" xfId="889" xr:uid="{00000000-0005-0000-0000-0000CA030000}"/>
    <cellStyle name="Normal 13 4 2 5 2" xfId="1344" xr:uid="{00000000-0005-0000-0000-0000CB030000}"/>
    <cellStyle name="Normal 13 4 2 5 2 2" xfId="3301" xr:uid="{00000000-0005-0000-0000-0000CC030000}"/>
    <cellStyle name="Normal 13 4 2 5 2 2 2" xfId="13967" xr:uid="{00000000-0005-0000-0000-0000CD030000}"/>
    <cellStyle name="Normal 13 4 2 5 2 2 3" xfId="8059" xr:uid="{00000000-0005-0000-0000-0000CE030000}"/>
    <cellStyle name="Normal 13 4 2 5 2 3" xfId="8060" xr:uid="{00000000-0005-0000-0000-0000CF030000}"/>
    <cellStyle name="Normal 13 4 2 5 2 4" xfId="6940" xr:uid="{00000000-0005-0000-0000-0000D0030000}"/>
    <cellStyle name="Normal 13 4 2 5 2 5" xfId="12154" xr:uid="{00000000-0005-0000-0000-0000D1030000}"/>
    <cellStyle name="Normal 13 4 2 5 2 6" xfId="5115" xr:uid="{00000000-0005-0000-0000-0000D2030000}"/>
    <cellStyle name="Normal 13 4 2 5 3" xfId="2941" xr:uid="{00000000-0005-0000-0000-0000D3030000}"/>
    <cellStyle name="Normal 13 4 2 5 3 2" xfId="13607" xr:uid="{00000000-0005-0000-0000-0000D4030000}"/>
    <cellStyle name="Normal 13 4 2 5 3 3" xfId="8061" xr:uid="{00000000-0005-0000-0000-0000D5030000}"/>
    <cellStyle name="Normal 13 4 2 5 4" xfId="8062" xr:uid="{00000000-0005-0000-0000-0000D6030000}"/>
    <cellStyle name="Normal 13 4 2 5 5" xfId="6580" xr:uid="{00000000-0005-0000-0000-0000D7030000}"/>
    <cellStyle name="Normal 13 4 2 5 6" xfId="11794" xr:uid="{00000000-0005-0000-0000-0000D8030000}"/>
    <cellStyle name="Normal 13 4 2 5 7" xfId="4755" xr:uid="{00000000-0005-0000-0000-0000D9030000}"/>
    <cellStyle name="Normal 13 4 2 6" xfId="1337" xr:uid="{00000000-0005-0000-0000-0000DA030000}"/>
    <cellStyle name="Normal 13 4 2 6 2" xfId="3294" xr:uid="{00000000-0005-0000-0000-0000DB030000}"/>
    <cellStyle name="Normal 13 4 2 6 2 2" xfId="13960" xr:uid="{00000000-0005-0000-0000-0000DC030000}"/>
    <cellStyle name="Normal 13 4 2 6 2 3" xfId="8063" xr:uid="{00000000-0005-0000-0000-0000DD030000}"/>
    <cellStyle name="Normal 13 4 2 6 3" xfId="8064" xr:uid="{00000000-0005-0000-0000-0000DE030000}"/>
    <cellStyle name="Normal 13 4 2 6 4" xfId="6933" xr:uid="{00000000-0005-0000-0000-0000DF030000}"/>
    <cellStyle name="Normal 13 4 2 6 5" xfId="12147" xr:uid="{00000000-0005-0000-0000-0000E0030000}"/>
    <cellStyle name="Normal 13 4 2 6 6" xfId="5108" xr:uid="{00000000-0005-0000-0000-0000E1030000}"/>
    <cellStyle name="Normal 13 4 2 7" xfId="2196" xr:uid="{00000000-0005-0000-0000-0000E2030000}"/>
    <cellStyle name="Normal 13 4 2 7 2" xfId="4049" xr:uid="{00000000-0005-0000-0000-0000E3030000}"/>
    <cellStyle name="Normal 13 4 2 7 2 2" xfId="14712" xr:uid="{00000000-0005-0000-0000-0000E4030000}"/>
    <cellStyle name="Normal 13 4 2 7 2 3" xfId="8065" xr:uid="{00000000-0005-0000-0000-0000E5030000}"/>
    <cellStyle name="Normal 13 4 2 7 3" xfId="8066" xr:uid="{00000000-0005-0000-0000-0000E6030000}"/>
    <cellStyle name="Normal 13 4 2 7 4" xfId="7688" xr:uid="{00000000-0005-0000-0000-0000E7030000}"/>
    <cellStyle name="Normal 13 4 2 7 5" xfId="12899" xr:uid="{00000000-0005-0000-0000-0000E8030000}"/>
    <cellStyle name="Normal 13 4 2 7 6" xfId="5860" xr:uid="{00000000-0005-0000-0000-0000E9030000}"/>
    <cellStyle name="Normal 13 4 2 8" xfId="2340" xr:uid="{00000000-0005-0000-0000-0000EA030000}"/>
    <cellStyle name="Normal 13 4 2 8 2" xfId="4184" xr:uid="{00000000-0005-0000-0000-0000EB030000}"/>
    <cellStyle name="Normal 13 4 2 8 2 2" xfId="14847" xr:uid="{00000000-0005-0000-0000-0000EC030000}"/>
    <cellStyle name="Normal 13 4 2 8 2 3" xfId="8067" xr:uid="{00000000-0005-0000-0000-0000ED030000}"/>
    <cellStyle name="Normal 13 4 2 8 3" xfId="7823" xr:uid="{00000000-0005-0000-0000-0000EE030000}"/>
    <cellStyle name="Normal 13 4 2 8 4" xfId="13034" xr:uid="{00000000-0005-0000-0000-0000EF030000}"/>
    <cellStyle name="Normal 13 4 2 8 5" xfId="5995" xr:uid="{00000000-0005-0000-0000-0000F0030000}"/>
    <cellStyle name="Normal 13 4 2 9" xfId="2575" xr:uid="{00000000-0005-0000-0000-0000F1030000}"/>
    <cellStyle name="Normal 13 4 2 9 2" xfId="13241" xr:uid="{00000000-0005-0000-0000-0000F2030000}"/>
    <cellStyle name="Normal 13 4 2 9 3" xfId="8068" xr:uid="{00000000-0005-0000-0000-0000F3030000}"/>
    <cellStyle name="Normal 13 4 3" xfId="370" xr:uid="{00000000-0005-0000-0000-0000F4030000}"/>
    <cellStyle name="Normal 13 4 3 10" xfId="6215" xr:uid="{00000000-0005-0000-0000-0000F5030000}"/>
    <cellStyle name="Normal 13 4 3 11" xfId="11429" xr:uid="{00000000-0005-0000-0000-0000F6030000}"/>
    <cellStyle name="Normal 13 4 3 12" xfId="4390" xr:uid="{00000000-0005-0000-0000-0000F7030000}"/>
    <cellStyle name="Normal 13 4 3 2" xfId="595" xr:uid="{00000000-0005-0000-0000-0000F8030000}"/>
    <cellStyle name="Normal 13 4 3 2 2" xfId="1112" xr:uid="{00000000-0005-0000-0000-0000F9030000}"/>
    <cellStyle name="Normal 13 4 3 2 2 2" xfId="1347" xr:uid="{00000000-0005-0000-0000-0000FA030000}"/>
    <cellStyle name="Normal 13 4 3 2 2 2 2" xfId="3304" xr:uid="{00000000-0005-0000-0000-0000FB030000}"/>
    <cellStyle name="Normal 13 4 3 2 2 2 2 2" xfId="13970" xr:uid="{00000000-0005-0000-0000-0000FC030000}"/>
    <cellStyle name="Normal 13 4 3 2 2 2 2 3" xfId="8069" xr:uid="{00000000-0005-0000-0000-0000FD030000}"/>
    <cellStyle name="Normal 13 4 3 2 2 2 3" xfId="8070" xr:uid="{00000000-0005-0000-0000-0000FE030000}"/>
    <cellStyle name="Normal 13 4 3 2 2 2 4" xfId="6943" xr:uid="{00000000-0005-0000-0000-0000FF030000}"/>
    <cellStyle name="Normal 13 4 3 2 2 2 5" xfId="12157" xr:uid="{00000000-0005-0000-0000-000000040000}"/>
    <cellStyle name="Normal 13 4 3 2 2 2 6" xfId="5118" xr:uid="{00000000-0005-0000-0000-000001040000}"/>
    <cellStyle name="Normal 13 4 3 2 2 3" xfId="3081" xr:uid="{00000000-0005-0000-0000-000002040000}"/>
    <cellStyle name="Normal 13 4 3 2 2 3 2" xfId="13747" xr:uid="{00000000-0005-0000-0000-000003040000}"/>
    <cellStyle name="Normal 13 4 3 2 2 3 3" xfId="8071" xr:uid="{00000000-0005-0000-0000-000004040000}"/>
    <cellStyle name="Normal 13 4 3 2 2 4" xfId="8072" xr:uid="{00000000-0005-0000-0000-000005040000}"/>
    <cellStyle name="Normal 13 4 3 2 2 5" xfId="6720" xr:uid="{00000000-0005-0000-0000-000006040000}"/>
    <cellStyle name="Normal 13 4 3 2 2 6" xfId="11934" xr:uid="{00000000-0005-0000-0000-000007040000}"/>
    <cellStyle name="Normal 13 4 3 2 2 7" xfId="4895" xr:uid="{00000000-0005-0000-0000-000008040000}"/>
    <cellStyle name="Normal 13 4 3 2 3" xfId="1346" xr:uid="{00000000-0005-0000-0000-000009040000}"/>
    <cellStyle name="Normal 13 4 3 2 3 2" xfId="3303" xr:uid="{00000000-0005-0000-0000-00000A040000}"/>
    <cellStyle name="Normal 13 4 3 2 3 2 2" xfId="13969" xr:uid="{00000000-0005-0000-0000-00000B040000}"/>
    <cellStyle name="Normal 13 4 3 2 3 2 3" xfId="8073" xr:uid="{00000000-0005-0000-0000-00000C040000}"/>
    <cellStyle name="Normal 13 4 3 2 3 3" xfId="8074" xr:uid="{00000000-0005-0000-0000-00000D040000}"/>
    <cellStyle name="Normal 13 4 3 2 3 4" xfId="6942" xr:uid="{00000000-0005-0000-0000-00000E040000}"/>
    <cellStyle name="Normal 13 4 3 2 3 5" xfId="12156" xr:uid="{00000000-0005-0000-0000-00000F040000}"/>
    <cellStyle name="Normal 13 4 3 2 3 6" xfId="5117" xr:uid="{00000000-0005-0000-0000-000010040000}"/>
    <cellStyle name="Normal 13 4 3 2 4" xfId="2669" xr:uid="{00000000-0005-0000-0000-000011040000}"/>
    <cellStyle name="Normal 13 4 3 2 4 2" xfId="13335" xr:uid="{00000000-0005-0000-0000-000012040000}"/>
    <cellStyle name="Normal 13 4 3 2 4 3" xfId="8075" xr:uid="{00000000-0005-0000-0000-000013040000}"/>
    <cellStyle name="Normal 13 4 3 2 5" xfId="8076" xr:uid="{00000000-0005-0000-0000-000014040000}"/>
    <cellStyle name="Normal 13 4 3 2 6" xfId="6308" xr:uid="{00000000-0005-0000-0000-000015040000}"/>
    <cellStyle name="Normal 13 4 3 2 7" xfId="11522" xr:uid="{00000000-0005-0000-0000-000016040000}"/>
    <cellStyle name="Normal 13 4 3 2 8" xfId="4483" xr:uid="{00000000-0005-0000-0000-000017040000}"/>
    <cellStyle name="Normal 13 4 3 3" xfId="737" xr:uid="{00000000-0005-0000-0000-000018040000}"/>
    <cellStyle name="Normal 13 4 3 3 2" xfId="1202" xr:uid="{00000000-0005-0000-0000-000019040000}"/>
    <cellStyle name="Normal 13 4 3 3 2 2" xfId="1349" xr:uid="{00000000-0005-0000-0000-00001A040000}"/>
    <cellStyle name="Normal 13 4 3 3 2 2 2" xfId="3306" xr:uid="{00000000-0005-0000-0000-00001B040000}"/>
    <cellStyle name="Normal 13 4 3 3 2 2 2 2" xfId="13972" xr:uid="{00000000-0005-0000-0000-00001C040000}"/>
    <cellStyle name="Normal 13 4 3 3 2 2 2 3" xfId="8077" xr:uid="{00000000-0005-0000-0000-00001D040000}"/>
    <cellStyle name="Normal 13 4 3 3 2 2 3" xfId="8078" xr:uid="{00000000-0005-0000-0000-00001E040000}"/>
    <cellStyle name="Normal 13 4 3 3 2 2 4" xfId="6945" xr:uid="{00000000-0005-0000-0000-00001F040000}"/>
    <cellStyle name="Normal 13 4 3 3 2 2 5" xfId="12159" xr:uid="{00000000-0005-0000-0000-000020040000}"/>
    <cellStyle name="Normal 13 4 3 3 2 2 6" xfId="5120" xr:uid="{00000000-0005-0000-0000-000021040000}"/>
    <cellStyle name="Normal 13 4 3 3 2 3" xfId="3171" xr:uid="{00000000-0005-0000-0000-000022040000}"/>
    <cellStyle name="Normal 13 4 3 3 2 3 2" xfId="13837" xr:uid="{00000000-0005-0000-0000-000023040000}"/>
    <cellStyle name="Normal 13 4 3 3 2 3 3" xfId="8079" xr:uid="{00000000-0005-0000-0000-000024040000}"/>
    <cellStyle name="Normal 13 4 3 3 2 4" xfId="8080" xr:uid="{00000000-0005-0000-0000-000025040000}"/>
    <cellStyle name="Normal 13 4 3 3 2 5" xfId="6810" xr:uid="{00000000-0005-0000-0000-000026040000}"/>
    <cellStyle name="Normal 13 4 3 3 2 6" xfId="12024" xr:uid="{00000000-0005-0000-0000-000027040000}"/>
    <cellStyle name="Normal 13 4 3 3 2 7" xfId="4985" xr:uid="{00000000-0005-0000-0000-000028040000}"/>
    <cellStyle name="Normal 13 4 3 3 3" xfId="1348" xr:uid="{00000000-0005-0000-0000-000029040000}"/>
    <cellStyle name="Normal 13 4 3 3 3 2" xfId="3305" xr:uid="{00000000-0005-0000-0000-00002A040000}"/>
    <cellStyle name="Normal 13 4 3 3 3 2 2" xfId="13971" xr:uid="{00000000-0005-0000-0000-00002B040000}"/>
    <cellStyle name="Normal 13 4 3 3 3 2 3" xfId="8081" xr:uid="{00000000-0005-0000-0000-00002C040000}"/>
    <cellStyle name="Normal 13 4 3 3 3 3" xfId="8082" xr:uid="{00000000-0005-0000-0000-00002D040000}"/>
    <cellStyle name="Normal 13 4 3 3 3 4" xfId="6944" xr:uid="{00000000-0005-0000-0000-00002E040000}"/>
    <cellStyle name="Normal 13 4 3 3 3 5" xfId="12158" xr:uid="{00000000-0005-0000-0000-00002F040000}"/>
    <cellStyle name="Normal 13 4 3 3 3 6" xfId="5119" xr:uid="{00000000-0005-0000-0000-000030040000}"/>
    <cellStyle name="Normal 13 4 3 3 4" xfId="2804" xr:uid="{00000000-0005-0000-0000-000031040000}"/>
    <cellStyle name="Normal 13 4 3 3 4 2" xfId="13470" xr:uid="{00000000-0005-0000-0000-000032040000}"/>
    <cellStyle name="Normal 13 4 3 3 4 3" xfId="8083" xr:uid="{00000000-0005-0000-0000-000033040000}"/>
    <cellStyle name="Normal 13 4 3 3 5" xfId="8084" xr:uid="{00000000-0005-0000-0000-000034040000}"/>
    <cellStyle name="Normal 13 4 3 3 6" xfId="6443" xr:uid="{00000000-0005-0000-0000-000035040000}"/>
    <cellStyle name="Normal 13 4 3 3 7" xfId="11657" xr:uid="{00000000-0005-0000-0000-000036040000}"/>
    <cellStyle name="Normal 13 4 3 3 8" xfId="4618" xr:uid="{00000000-0005-0000-0000-000037040000}"/>
    <cellStyle name="Normal 13 4 3 4" xfId="890" xr:uid="{00000000-0005-0000-0000-000038040000}"/>
    <cellStyle name="Normal 13 4 3 4 2" xfId="1350" xr:uid="{00000000-0005-0000-0000-000039040000}"/>
    <cellStyle name="Normal 13 4 3 4 2 2" xfId="3307" xr:uid="{00000000-0005-0000-0000-00003A040000}"/>
    <cellStyle name="Normal 13 4 3 4 2 2 2" xfId="13973" xr:uid="{00000000-0005-0000-0000-00003B040000}"/>
    <cellStyle name="Normal 13 4 3 4 2 2 3" xfId="8085" xr:uid="{00000000-0005-0000-0000-00003C040000}"/>
    <cellStyle name="Normal 13 4 3 4 2 3" xfId="8086" xr:uid="{00000000-0005-0000-0000-00003D040000}"/>
    <cellStyle name="Normal 13 4 3 4 2 4" xfId="6946" xr:uid="{00000000-0005-0000-0000-00003E040000}"/>
    <cellStyle name="Normal 13 4 3 4 2 5" xfId="12160" xr:uid="{00000000-0005-0000-0000-00003F040000}"/>
    <cellStyle name="Normal 13 4 3 4 2 6" xfId="5121" xr:uid="{00000000-0005-0000-0000-000040040000}"/>
    <cellStyle name="Normal 13 4 3 4 3" xfId="2942" xr:uid="{00000000-0005-0000-0000-000041040000}"/>
    <cellStyle name="Normal 13 4 3 4 3 2" xfId="13608" xr:uid="{00000000-0005-0000-0000-000042040000}"/>
    <cellStyle name="Normal 13 4 3 4 3 3" xfId="8087" xr:uid="{00000000-0005-0000-0000-000043040000}"/>
    <cellStyle name="Normal 13 4 3 4 4" xfId="8088" xr:uid="{00000000-0005-0000-0000-000044040000}"/>
    <cellStyle name="Normal 13 4 3 4 5" xfId="6581" xr:uid="{00000000-0005-0000-0000-000045040000}"/>
    <cellStyle name="Normal 13 4 3 4 6" xfId="11795" xr:uid="{00000000-0005-0000-0000-000046040000}"/>
    <cellStyle name="Normal 13 4 3 4 7" xfId="4756" xr:uid="{00000000-0005-0000-0000-000047040000}"/>
    <cellStyle name="Normal 13 4 3 5" xfId="1345" xr:uid="{00000000-0005-0000-0000-000048040000}"/>
    <cellStyle name="Normal 13 4 3 5 2" xfId="3302" xr:uid="{00000000-0005-0000-0000-000049040000}"/>
    <cellStyle name="Normal 13 4 3 5 2 2" xfId="13968" xr:uid="{00000000-0005-0000-0000-00004A040000}"/>
    <cellStyle name="Normal 13 4 3 5 2 3" xfId="8089" xr:uid="{00000000-0005-0000-0000-00004B040000}"/>
    <cellStyle name="Normal 13 4 3 5 3" xfId="8090" xr:uid="{00000000-0005-0000-0000-00004C040000}"/>
    <cellStyle name="Normal 13 4 3 5 4" xfId="6941" xr:uid="{00000000-0005-0000-0000-00004D040000}"/>
    <cellStyle name="Normal 13 4 3 5 5" xfId="12155" xr:uid="{00000000-0005-0000-0000-00004E040000}"/>
    <cellStyle name="Normal 13 4 3 5 6" xfId="5116" xr:uid="{00000000-0005-0000-0000-00004F040000}"/>
    <cellStyle name="Normal 13 4 3 6" xfId="2197" xr:uid="{00000000-0005-0000-0000-000050040000}"/>
    <cellStyle name="Normal 13 4 3 6 2" xfId="4050" xr:uid="{00000000-0005-0000-0000-000051040000}"/>
    <cellStyle name="Normal 13 4 3 6 2 2" xfId="14713" xr:uid="{00000000-0005-0000-0000-000052040000}"/>
    <cellStyle name="Normal 13 4 3 6 2 3" xfId="8091" xr:uid="{00000000-0005-0000-0000-000053040000}"/>
    <cellStyle name="Normal 13 4 3 6 3" xfId="8092" xr:uid="{00000000-0005-0000-0000-000054040000}"/>
    <cellStyle name="Normal 13 4 3 6 4" xfId="7689" xr:uid="{00000000-0005-0000-0000-000055040000}"/>
    <cellStyle name="Normal 13 4 3 6 5" xfId="12900" xr:uid="{00000000-0005-0000-0000-000056040000}"/>
    <cellStyle name="Normal 13 4 3 6 6" xfId="5861" xr:uid="{00000000-0005-0000-0000-000057040000}"/>
    <cellStyle name="Normal 13 4 3 7" xfId="2341" xr:uid="{00000000-0005-0000-0000-000058040000}"/>
    <cellStyle name="Normal 13 4 3 7 2" xfId="4185" xr:uid="{00000000-0005-0000-0000-000059040000}"/>
    <cellStyle name="Normal 13 4 3 7 2 2" xfId="14848" xr:uid="{00000000-0005-0000-0000-00005A040000}"/>
    <cellStyle name="Normal 13 4 3 7 2 3" xfId="8093" xr:uid="{00000000-0005-0000-0000-00005B040000}"/>
    <cellStyle name="Normal 13 4 3 7 3" xfId="7824" xr:uid="{00000000-0005-0000-0000-00005C040000}"/>
    <cellStyle name="Normal 13 4 3 7 4" xfId="13035" xr:uid="{00000000-0005-0000-0000-00005D040000}"/>
    <cellStyle name="Normal 13 4 3 7 5" xfId="5996" xr:uid="{00000000-0005-0000-0000-00005E040000}"/>
    <cellStyle name="Normal 13 4 3 8" xfId="2576" xr:uid="{00000000-0005-0000-0000-00005F040000}"/>
    <cellStyle name="Normal 13 4 3 8 2" xfId="13242" xr:uid="{00000000-0005-0000-0000-000060040000}"/>
    <cellStyle name="Normal 13 4 3 8 3" xfId="8094" xr:uid="{00000000-0005-0000-0000-000061040000}"/>
    <cellStyle name="Normal 13 4 3 9" xfId="8095" xr:uid="{00000000-0005-0000-0000-000062040000}"/>
    <cellStyle name="Normal 13 4 4" xfId="481" xr:uid="{00000000-0005-0000-0000-000063040000}"/>
    <cellStyle name="Normal 13 4 4 2" xfId="1041" xr:uid="{00000000-0005-0000-0000-000064040000}"/>
    <cellStyle name="Normal 13 4 4 2 2" xfId="1352" xr:uid="{00000000-0005-0000-0000-000065040000}"/>
    <cellStyle name="Normal 13 4 4 2 2 2" xfId="3309" xr:uid="{00000000-0005-0000-0000-000066040000}"/>
    <cellStyle name="Normal 13 4 4 2 2 2 2" xfId="13975" xr:uid="{00000000-0005-0000-0000-000067040000}"/>
    <cellStyle name="Normal 13 4 4 2 2 2 3" xfId="8096" xr:uid="{00000000-0005-0000-0000-000068040000}"/>
    <cellStyle name="Normal 13 4 4 2 2 3" xfId="8097" xr:uid="{00000000-0005-0000-0000-000069040000}"/>
    <cellStyle name="Normal 13 4 4 2 2 4" xfId="6948" xr:uid="{00000000-0005-0000-0000-00006A040000}"/>
    <cellStyle name="Normal 13 4 4 2 2 5" xfId="12162" xr:uid="{00000000-0005-0000-0000-00006B040000}"/>
    <cellStyle name="Normal 13 4 4 2 2 6" xfId="5123" xr:uid="{00000000-0005-0000-0000-00006C040000}"/>
    <cellStyle name="Normal 13 4 4 2 3" xfId="3073" xr:uid="{00000000-0005-0000-0000-00006D040000}"/>
    <cellStyle name="Normal 13 4 4 2 3 2" xfId="13739" xr:uid="{00000000-0005-0000-0000-00006E040000}"/>
    <cellStyle name="Normal 13 4 4 2 3 3" xfId="8098" xr:uid="{00000000-0005-0000-0000-00006F040000}"/>
    <cellStyle name="Normal 13 4 4 2 4" xfId="8099" xr:uid="{00000000-0005-0000-0000-000070040000}"/>
    <cellStyle name="Normal 13 4 4 2 5" xfId="6712" xr:uid="{00000000-0005-0000-0000-000071040000}"/>
    <cellStyle name="Normal 13 4 4 2 6" xfId="11926" xr:uid="{00000000-0005-0000-0000-000072040000}"/>
    <cellStyle name="Normal 13 4 4 2 7" xfId="4887" xr:uid="{00000000-0005-0000-0000-000073040000}"/>
    <cellStyle name="Normal 13 4 4 3" xfId="1351" xr:uid="{00000000-0005-0000-0000-000074040000}"/>
    <cellStyle name="Normal 13 4 4 3 2" xfId="3308" xr:uid="{00000000-0005-0000-0000-000075040000}"/>
    <cellStyle name="Normal 13 4 4 3 2 2" xfId="13974" xr:uid="{00000000-0005-0000-0000-000076040000}"/>
    <cellStyle name="Normal 13 4 4 3 2 3" xfId="8100" xr:uid="{00000000-0005-0000-0000-000077040000}"/>
    <cellStyle name="Normal 13 4 4 3 3" xfId="8101" xr:uid="{00000000-0005-0000-0000-000078040000}"/>
    <cellStyle name="Normal 13 4 4 3 4" xfId="6947" xr:uid="{00000000-0005-0000-0000-000079040000}"/>
    <cellStyle name="Normal 13 4 4 3 5" xfId="12161" xr:uid="{00000000-0005-0000-0000-00007A040000}"/>
    <cellStyle name="Normal 13 4 4 3 6" xfId="5122" xr:uid="{00000000-0005-0000-0000-00007B040000}"/>
    <cellStyle name="Normal 13 4 4 4" xfId="2621" xr:uid="{00000000-0005-0000-0000-00007C040000}"/>
    <cellStyle name="Normal 13 4 4 4 2" xfId="13287" xr:uid="{00000000-0005-0000-0000-00007D040000}"/>
    <cellStyle name="Normal 13 4 4 4 3" xfId="8102" xr:uid="{00000000-0005-0000-0000-00007E040000}"/>
    <cellStyle name="Normal 13 4 4 5" xfId="8103" xr:uid="{00000000-0005-0000-0000-00007F040000}"/>
    <cellStyle name="Normal 13 4 4 6" xfId="6260" xr:uid="{00000000-0005-0000-0000-000080040000}"/>
    <cellStyle name="Normal 13 4 4 7" xfId="11474" xr:uid="{00000000-0005-0000-0000-000081040000}"/>
    <cellStyle name="Normal 13 4 4 8" xfId="4435" xr:uid="{00000000-0005-0000-0000-000082040000}"/>
    <cellStyle name="Normal 13 4 5" xfId="688" xr:uid="{00000000-0005-0000-0000-000083040000}"/>
    <cellStyle name="Normal 13 4 5 2" xfId="1154" xr:uid="{00000000-0005-0000-0000-000084040000}"/>
    <cellStyle name="Normal 13 4 5 2 2" xfId="1354" xr:uid="{00000000-0005-0000-0000-000085040000}"/>
    <cellStyle name="Normal 13 4 5 2 2 2" xfId="3311" xr:uid="{00000000-0005-0000-0000-000086040000}"/>
    <cellStyle name="Normal 13 4 5 2 2 2 2" xfId="13977" xr:uid="{00000000-0005-0000-0000-000087040000}"/>
    <cellStyle name="Normal 13 4 5 2 2 2 3" xfId="8104" xr:uid="{00000000-0005-0000-0000-000088040000}"/>
    <cellStyle name="Normal 13 4 5 2 2 3" xfId="8105" xr:uid="{00000000-0005-0000-0000-000089040000}"/>
    <cellStyle name="Normal 13 4 5 2 2 4" xfId="6950" xr:uid="{00000000-0005-0000-0000-00008A040000}"/>
    <cellStyle name="Normal 13 4 5 2 2 5" xfId="12164" xr:uid="{00000000-0005-0000-0000-00008B040000}"/>
    <cellStyle name="Normal 13 4 5 2 2 6" xfId="5125" xr:uid="{00000000-0005-0000-0000-00008C040000}"/>
    <cellStyle name="Normal 13 4 5 2 3" xfId="3123" xr:uid="{00000000-0005-0000-0000-00008D040000}"/>
    <cellStyle name="Normal 13 4 5 2 3 2" xfId="13789" xr:uid="{00000000-0005-0000-0000-00008E040000}"/>
    <cellStyle name="Normal 13 4 5 2 3 3" xfId="8106" xr:uid="{00000000-0005-0000-0000-00008F040000}"/>
    <cellStyle name="Normal 13 4 5 2 4" xfId="8107" xr:uid="{00000000-0005-0000-0000-000090040000}"/>
    <cellStyle name="Normal 13 4 5 2 5" xfId="6762" xr:uid="{00000000-0005-0000-0000-000091040000}"/>
    <cellStyle name="Normal 13 4 5 2 6" xfId="11976" xr:uid="{00000000-0005-0000-0000-000092040000}"/>
    <cellStyle name="Normal 13 4 5 2 7" xfId="4937" xr:uid="{00000000-0005-0000-0000-000093040000}"/>
    <cellStyle name="Normal 13 4 5 3" xfId="1353" xr:uid="{00000000-0005-0000-0000-000094040000}"/>
    <cellStyle name="Normal 13 4 5 3 2" xfId="3310" xr:uid="{00000000-0005-0000-0000-000095040000}"/>
    <cellStyle name="Normal 13 4 5 3 2 2" xfId="13976" xr:uid="{00000000-0005-0000-0000-000096040000}"/>
    <cellStyle name="Normal 13 4 5 3 2 3" xfId="8108" xr:uid="{00000000-0005-0000-0000-000097040000}"/>
    <cellStyle name="Normal 13 4 5 3 3" xfId="8109" xr:uid="{00000000-0005-0000-0000-000098040000}"/>
    <cellStyle name="Normal 13 4 5 3 4" xfId="6949" xr:uid="{00000000-0005-0000-0000-000099040000}"/>
    <cellStyle name="Normal 13 4 5 3 5" xfId="12163" xr:uid="{00000000-0005-0000-0000-00009A040000}"/>
    <cellStyle name="Normal 13 4 5 3 6" xfId="5124" xr:uid="{00000000-0005-0000-0000-00009B040000}"/>
    <cellStyle name="Normal 13 4 5 4" xfId="2756" xr:uid="{00000000-0005-0000-0000-00009C040000}"/>
    <cellStyle name="Normal 13 4 5 4 2" xfId="13422" xr:uid="{00000000-0005-0000-0000-00009D040000}"/>
    <cellStyle name="Normal 13 4 5 4 3" xfId="8110" xr:uid="{00000000-0005-0000-0000-00009E040000}"/>
    <cellStyle name="Normal 13 4 5 5" xfId="8111" xr:uid="{00000000-0005-0000-0000-00009F040000}"/>
    <cellStyle name="Normal 13 4 5 6" xfId="6395" xr:uid="{00000000-0005-0000-0000-0000A0040000}"/>
    <cellStyle name="Normal 13 4 5 7" xfId="11609" xr:uid="{00000000-0005-0000-0000-0000A1040000}"/>
    <cellStyle name="Normal 13 4 5 8" xfId="4570" xr:uid="{00000000-0005-0000-0000-0000A2040000}"/>
    <cellStyle name="Normal 13 4 6" xfId="785" xr:uid="{00000000-0005-0000-0000-0000A3040000}"/>
    <cellStyle name="Normal 13 4 6 2" xfId="1248" xr:uid="{00000000-0005-0000-0000-0000A4040000}"/>
    <cellStyle name="Normal 13 4 6 2 2" xfId="1356" xr:uid="{00000000-0005-0000-0000-0000A5040000}"/>
    <cellStyle name="Normal 13 4 6 2 2 2" xfId="3313" xr:uid="{00000000-0005-0000-0000-0000A6040000}"/>
    <cellStyle name="Normal 13 4 6 2 2 2 2" xfId="13979" xr:uid="{00000000-0005-0000-0000-0000A7040000}"/>
    <cellStyle name="Normal 13 4 6 2 2 2 3" xfId="8112" xr:uid="{00000000-0005-0000-0000-0000A8040000}"/>
    <cellStyle name="Normal 13 4 6 2 2 3" xfId="8113" xr:uid="{00000000-0005-0000-0000-0000A9040000}"/>
    <cellStyle name="Normal 13 4 6 2 2 4" xfId="6952" xr:uid="{00000000-0005-0000-0000-0000AA040000}"/>
    <cellStyle name="Normal 13 4 6 2 2 5" xfId="12166" xr:uid="{00000000-0005-0000-0000-0000AB040000}"/>
    <cellStyle name="Normal 13 4 6 2 2 6" xfId="5127" xr:uid="{00000000-0005-0000-0000-0000AC040000}"/>
    <cellStyle name="Normal 13 4 6 2 3" xfId="3217" xr:uid="{00000000-0005-0000-0000-0000AD040000}"/>
    <cellStyle name="Normal 13 4 6 2 3 2" xfId="13883" xr:uid="{00000000-0005-0000-0000-0000AE040000}"/>
    <cellStyle name="Normal 13 4 6 2 3 3" xfId="8114" xr:uid="{00000000-0005-0000-0000-0000AF040000}"/>
    <cellStyle name="Normal 13 4 6 2 4" xfId="8115" xr:uid="{00000000-0005-0000-0000-0000B0040000}"/>
    <cellStyle name="Normal 13 4 6 2 5" xfId="6856" xr:uid="{00000000-0005-0000-0000-0000B1040000}"/>
    <cellStyle name="Normal 13 4 6 2 6" xfId="12070" xr:uid="{00000000-0005-0000-0000-0000B2040000}"/>
    <cellStyle name="Normal 13 4 6 2 7" xfId="5031" xr:uid="{00000000-0005-0000-0000-0000B3040000}"/>
    <cellStyle name="Normal 13 4 6 3" xfId="1355" xr:uid="{00000000-0005-0000-0000-0000B4040000}"/>
    <cellStyle name="Normal 13 4 6 3 2" xfId="3312" xr:uid="{00000000-0005-0000-0000-0000B5040000}"/>
    <cellStyle name="Normal 13 4 6 3 2 2" xfId="13978" xr:uid="{00000000-0005-0000-0000-0000B6040000}"/>
    <cellStyle name="Normal 13 4 6 3 2 3" xfId="8116" xr:uid="{00000000-0005-0000-0000-0000B7040000}"/>
    <cellStyle name="Normal 13 4 6 3 3" xfId="8117" xr:uid="{00000000-0005-0000-0000-0000B8040000}"/>
    <cellStyle name="Normal 13 4 6 3 4" xfId="6951" xr:uid="{00000000-0005-0000-0000-0000B9040000}"/>
    <cellStyle name="Normal 13 4 6 3 5" xfId="12165" xr:uid="{00000000-0005-0000-0000-0000BA040000}"/>
    <cellStyle name="Normal 13 4 6 3 6" xfId="5126" xr:uid="{00000000-0005-0000-0000-0000BB040000}"/>
    <cellStyle name="Normal 13 4 6 4" xfId="2850" xr:uid="{00000000-0005-0000-0000-0000BC040000}"/>
    <cellStyle name="Normal 13 4 6 4 2" xfId="13516" xr:uid="{00000000-0005-0000-0000-0000BD040000}"/>
    <cellStyle name="Normal 13 4 6 4 3" xfId="8118" xr:uid="{00000000-0005-0000-0000-0000BE040000}"/>
    <cellStyle name="Normal 13 4 6 5" xfId="8119" xr:uid="{00000000-0005-0000-0000-0000BF040000}"/>
    <cellStyle name="Normal 13 4 6 6" xfId="6489" xr:uid="{00000000-0005-0000-0000-0000C0040000}"/>
    <cellStyle name="Normal 13 4 6 7" xfId="11703" xr:uid="{00000000-0005-0000-0000-0000C1040000}"/>
    <cellStyle name="Normal 13 4 6 8" xfId="4664" xr:uid="{00000000-0005-0000-0000-0000C2040000}"/>
    <cellStyle name="Normal 13 4 7" xfId="365" xr:uid="{00000000-0005-0000-0000-0000C3040000}"/>
    <cellStyle name="Normal 13 4 7 2" xfId="990" xr:uid="{00000000-0005-0000-0000-0000C4040000}"/>
    <cellStyle name="Normal 13 4 7 2 2" xfId="1358" xr:uid="{00000000-0005-0000-0000-0000C5040000}"/>
    <cellStyle name="Normal 13 4 7 2 2 2" xfId="3315" xr:uid="{00000000-0005-0000-0000-0000C6040000}"/>
    <cellStyle name="Normal 13 4 7 2 2 2 2" xfId="13981" xr:uid="{00000000-0005-0000-0000-0000C7040000}"/>
    <cellStyle name="Normal 13 4 7 2 2 2 3" xfId="8120" xr:uid="{00000000-0005-0000-0000-0000C8040000}"/>
    <cellStyle name="Normal 13 4 7 2 2 3" xfId="8121" xr:uid="{00000000-0005-0000-0000-0000C9040000}"/>
    <cellStyle name="Normal 13 4 7 2 2 4" xfId="6954" xr:uid="{00000000-0005-0000-0000-0000CA040000}"/>
    <cellStyle name="Normal 13 4 7 2 2 5" xfId="12168" xr:uid="{00000000-0005-0000-0000-0000CB040000}"/>
    <cellStyle name="Normal 13 4 7 2 2 6" xfId="5129" xr:uid="{00000000-0005-0000-0000-0000CC040000}"/>
    <cellStyle name="Normal 13 4 7 2 3" xfId="3029" xr:uid="{00000000-0005-0000-0000-0000CD040000}"/>
    <cellStyle name="Normal 13 4 7 2 3 2" xfId="13695" xr:uid="{00000000-0005-0000-0000-0000CE040000}"/>
    <cellStyle name="Normal 13 4 7 2 3 3" xfId="8122" xr:uid="{00000000-0005-0000-0000-0000CF040000}"/>
    <cellStyle name="Normal 13 4 7 2 4" xfId="8123" xr:uid="{00000000-0005-0000-0000-0000D0040000}"/>
    <cellStyle name="Normal 13 4 7 2 5" xfId="6668" xr:uid="{00000000-0005-0000-0000-0000D1040000}"/>
    <cellStyle name="Normal 13 4 7 2 6" xfId="11882" xr:uid="{00000000-0005-0000-0000-0000D2040000}"/>
    <cellStyle name="Normal 13 4 7 2 7" xfId="4843" xr:uid="{00000000-0005-0000-0000-0000D3040000}"/>
    <cellStyle name="Normal 13 4 7 3" xfId="1357" xr:uid="{00000000-0005-0000-0000-0000D4040000}"/>
    <cellStyle name="Normal 13 4 7 3 2" xfId="3314" xr:uid="{00000000-0005-0000-0000-0000D5040000}"/>
    <cellStyle name="Normal 13 4 7 3 2 2" xfId="13980" xr:uid="{00000000-0005-0000-0000-0000D6040000}"/>
    <cellStyle name="Normal 13 4 7 3 2 3" xfId="8124" xr:uid="{00000000-0005-0000-0000-0000D7040000}"/>
    <cellStyle name="Normal 13 4 7 3 3" xfId="8125" xr:uid="{00000000-0005-0000-0000-0000D8040000}"/>
    <cellStyle name="Normal 13 4 7 3 4" xfId="6953" xr:uid="{00000000-0005-0000-0000-0000D9040000}"/>
    <cellStyle name="Normal 13 4 7 3 5" xfId="12167" xr:uid="{00000000-0005-0000-0000-0000DA040000}"/>
    <cellStyle name="Normal 13 4 7 3 6" xfId="5128" xr:uid="{00000000-0005-0000-0000-0000DB040000}"/>
    <cellStyle name="Normal 13 4 7 4" xfId="2572" xr:uid="{00000000-0005-0000-0000-0000DC040000}"/>
    <cellStyle name="Normal 13 4 7 4 2" xfId="13238" xr:uid="{00000000-0005-0000-0000-0000DD040000}"/>
    <cellStyle name="Normal 13 4 7 4 3" xfId="8126" xr:uid="{00000000-0005-0000-0000-0000DE040000}"/>
    <cellStyle name="Normal 13 4 7 5" xfId="8127" xr:uid="{00000000-0005-0000-0000-0000DF040000}"/>
    <cellStyle name="Normal 13 4 7 6" xfId="6211" xr:uid="{00000000-0005-0000-0000-0000E0040000}"/>
    <cellStyle name="Normal 13 4 7 7" xfId="11425" xr:uid="{00000000-0005-0000-0000-0000E1040000}"/>
    <cellStyle name="Normal 13 4 7 8" xfId="4386" xr:uid="{00000000-0005-0000-0000-0000E2040000}"/>
    <cellStyle name="Normal 13 4 8" xfId="839" xr:uid="{00000000-0005-0000-0000-0000E3040000}"/>
    <cellStyle name="Normal 13 4 8 2" xfId="1359" xr:uid="{00000000-0005-0000-0000-0000E4040000}"/>
    <cellStyle name="Normal 13 4 8 2 2" xfId="3316" xr:uid="{00000000-0005-0000-0000-0000E5040000}"/>
    <cellStyle name="Normal 13 4 8 2 2 2" xfId="13982" xr:uid="{00000000-0005-0000-0000-0000E6040000}"/>
    <cellStyle name="Normal 13 4 8 2 2 3" xfId="8128" xr:uid="{00000000-0005-0000-0000-0000E7040000}"/>
    <cellStyle name="Normal 13 4 8 2 3" xfId="8129" xr:uid="{00000000-0005-0000-0000-0000E8040000}"/>
    <cellStyle name="Normal 13 4 8 2 4" xfId="6955" xr:uid="{00000000-0005-0000-0000-0000E9040000}"/>
    <cellStyle name="Normal 13 4 8 2 5" xfId="12169" xr:uid="{00000000-0005-0000-0000-0000EA040000}"/>
    <cellStyle name="Normal 13 4 8 2 6" xfId="5130" xr:uid="{00000000-0005-0000-0000-0000EB040000}"/>
    <cellStyle name="Normal 13 4 8 3" xfId="2894" xr:uid="{00000000-0005-0000-0000-0000EC040000}"/>
    <cellStyle name="Normal 13 4 8 3 2" xfId="13560" xr:uid="{00000000-0005-0000-0000-0000ED040000}"/>
    <cellStyle name="Normal 13 4 8 3 3" xfId="8130" xr:uid="{00000000-0005-0000-0000-0000EE040000}"/>
    <cellStyle name="Normal 13 4 8 4" xfId="8131" xr:uid="{00000000-0005-0000-0000-0000EF040000}"/>
    <cellStyle name="Normal 13 4 8 5" xfId="6533" xr:uid="{00000000-0005-0000-0000-0000F0040000}"/>
    <cellStyle name="Normal 13 4 8 6" xfId="11747" xr:uid="{00000000-0005-0000-0000-0000F1040000}"/>
    <cellStyle name="Normal 13 4 8 7" xfId="4708" xr:uid="{00000000-0005-0000-0000-0000F2040000}"/>
    <cellStyle name="Normal 13 4 9" xfId="1304" xr:uid="{00000000-0005-0000-0000-0000F3040000}"/>
    <cellStyle name="Normal 13 4 9 2" xfId="3261" xr:uid="{00000000-0005-0000-0000-0000F4040000}"/>
    <cellStyle name="Normal 13 4 9 2 2" xfId="13927" xr:uid="{00000000-0005-0000-0000-0000F5040000}"/>
    <cellStyle name="Normal 13 4 9 2 3" xfId="8132" xr:uid="{00000000-0005-0000-0000-0000F6040000}"/>
    <cellStyle name="Normal 13 4 9 3" xfId="8133" xr:uid="{00000000-0005-0000-0000-0000F7040000}"/>
    <cellStyle name="Normal 13 4 9 4" xfId="6900" xr:uid="{00000000-0005-0000-0000-0000F8040000}"/>
    <cellStyle name="Normal 13 4 9 5" xfId="12114" xr:uid="{00000000-0005-0000-0000-0000F9040000}"/>
    <cellStyle name="Normal 13 4 9 6" xfId="5075" xr:uid="{00000000-0005-0000-0000-0000FA040000}"/>
    <cellStyle name="Normal 13 5" xfId="371" xr:uid="{00000000-0005-0000-0000-0000FB040000}"/>
    <cellStyle name="Normal 13 5 10" xfId="8134" xr:uid="{00000000-0005-0000-0000-0000FC040000}"/>
    <cellStyle name="Normal 13 5 11" xfId="6216" xr:uid="{00000000-0005-0000-0000-0000FD040000}"/>
    <cellStyle name="Normal 13 5 12" xfId="11430" xr:uid="{00000000-0005-0000-0000-0000FE040000}"/>
    <cellStyle name="Normal 13 5 13" xfId="4391" xr:uid="{00000000-0005-0000-0000-0000FF040000}"/>
    <cellStyle name="Normal 13 5 2" xfId="638" xr:uid="{00000000-0005-0000-0000-000000050000}"/>
    <cellStyle name="Normal 13 5 2 10" xfId="11564" xr:uid="{00000000-0005-0000-0000-000001050000}"/>
    <cellStyle name="Normal 13 5 2 11" xfId="4525" xr:uid="{00000000-0005-0000-0000-000002050000}"/>
    <cellStyle name="Normal 13 5 2 2" xfId="779" xr:uid="{00000000-0005-0000-0000-000003050000}"/>
    <cellStyle name="Normal 13 5 2 2 2" xfId="1244" xr:uid="{00000000-0005-0000-0000-000004050000}"/>
    <cellStyle name="Normal 13 5 2 2 2 2" xfId="1363" xr:uid="{00000000-0005-0000-0000-000005050000}"/>
    <cellStyle name="Normal 13 5 2 2 2 2 2" xfId="3320" xr:uid="{00000000-0005-0000-0000-000006050000}"/>
    <cellStyle name="Normal 13 5 2 2 2 2 2 2" xfId="13986" xr:uid="{00000000-0005-0000-0000-000007050000}"/>
    <cellStyle name="Normal 13 5 2 2 2 2 2 3" xfId="8135" xr:uid="{00000000-0005-0000-0000-000008050000}"/>
    <cellStyle name="Normal 13 5 2 2 2 2 3" xfId="8136" xr:uid="{00000000-0005-0000-0000-000009050000}"/>
    <cellStyle name="Normal 13 5 2 2 2 2 4" xfId="6959" xr:uid="{00000000-0005-0000-0000-00000A050000}"/>
    <cellStyle name="Normal 13 5 2 2 2 2 5" xfId="12173" xr:uid="{00000000-0005-0000-0000-00000B050000}"/>
    <cellStyle name="Normal 13 5 2 2 2 2 6" xfId="5134" xr:uid="{00000000-0005-0000-0000-00000C050000}"/>
    <cellStyle name="Normal 13 5 2 2 2 3" xfId="3213" xr:uid="{00000000-0005-0000-0000-00000D050000}"/>
    <cellStyle name="Normal 13 5 2 2 2 3 2" xfId="13879" xr:uid="{00000000-0005-0000-0000-00000E050000}"/>
    <cellStyle name="Normal 13 5 2 2 2 3 3" xfId="8137" xr:uid="{00000000-0005-0000-0000-00000F050000}"/>
    <cellStyle name="Normal 13 5 2 2 2 4" xfId="8138" xr:uid="{00000000-0005-0000-0000-000010050000}"/>
    <cellStyle name="Normal 13 5 2 2 2 5" xfId="6852" xr:uid="{00000000-0005-0000-0000-000011050000}"/>
    <cellStyle name="Normal 13 5 2 2 2 6" xfId="12066" xr:uid="{00000000-0005-0000-0000-000012050000}"/>
    <cellStyle name="Normal 13 5 2 2 2 7" xfId="5027" xr:uid="{00000000-0005-0000-0000-000013050000}"/>
    <cellStyle name="Normal 13 5 2 2 3" xfId="1362" xr:uid="{00000000-0005-0000-0000-000014050000}"/>
    <cellStyle name="Normal 13 5 2 2 3 2" xfId="3319" xr:uid="{00000000-0005-0000-0000-000015050000}"/>
    <cellStyle name="Normal 13 5 2 2 3 2 2" xfId="13985" xr:uid="{00000000-0005-0000-0000-000016050000}"/>
    <cellStyle name="Normal 13 5 2 2 3 2 3" xfId="8139" xr:uid="{00000000-0005-0000-0000-000017050000}"/>
    <cellStyle name="Normal 13 5 2 2 3 3" xfId="8140" xr:uid="{00000000-0005-0000-0000-000018050000}"/>
    <cellStyle name="Normal 13 5 2 2 3 4" xfId="6958" xr:uid="{00000000-0005-0000-0000-000019050000}"/>
    <cellStyle name="Normal 13 5 2 2 3 5" xfId="12172" xr:uid="{00000000-0005-0000-0000-00001A050000}"/>
    <cellStyle name="Normal 13 5 2 2 3 6" xfId="5133" xr:uid="{00000000-0005-0000-0000-00001B050000}"/>
    <cellStyle name="Normal 13 5 2 2 4" xfId="2846" xr:uid="{00000000-0005-0000-0000-00001C050000}"/>
    <cellStyle name="Normal 13 5 2 2 4 2" xfId="13512" xr:uid="{00000000-0005-0000-0000-00001D050000}"/>
    <cellStyle name="Normal 13 5 2 2 4 3" xfId="8141" xr:uid="{00000000-0005-0000-0000-00001E050000}"/>
    <cellStyle name="Normal 13 5 2 2 5" xfId="8142" xr:uid="{00000000-0005-0000-0000-00001F050000}"/>
    <cellStyle name="Normal 13 5 2 2 6" xfId="6485" xr:uid="{00000000-0005-0000-0000-000020050000}"/>
    <cellStyle name="Normal 13 5 2 2 7" xfId="11699" xr:uid="{00000000-0005-0000-0000-000021050000}"/>
    <cellStyle name="Normal 13 5 2 2 8" xfId="4660" xr:uid="{00000000-0005-0000-0000-000022050000}"/>
    <cellStyle name="Normal 13 5 2 3" xfId="932" xr:uid="{00000000-0005-0000-0000-000023050000}"/>
    <cellStyle name="Normal 13 5 2 3 2" xfId="1364" xr:uid="{00000000-0005-0000-0000-000024050000}"/>
    <cellStyle name="Normal 13 5 2 3 2 2" xfId="3321" xr:uid="{00000000-0005-0000-0000-000025050000}"/>
    <cellStyle name="Normal 13 5 2 3 2 2 2" xfId="13987" xr:uid="{00000000-0005-0000-0000-000026050000}"/>
    <cellStyle name="Normal 13 5 2 3 2 2 3" xfId="8143" xr:uid="{00000000-0005-0000-0000-000027050000}"/>
    <cellStyle name="Normal 13 5 2 3 2 3" xfId="8144" xr:uid="{00000000-0005-0000-0000-000028050000}"/>
    <cellStyle name="Normal 13 5 2 3 2 4" xfId="6960" xr:uid="{00000000-0005-0000-0000-000029050000}"/>
    <cellStyle name="Normal 13 5 2 3 2 5" xfId="12174" xr:uid="{00000000-0005-0000-0000-00002A050000}"/>
    <cellStyle name="Normal 13 5 2 3 2 6" xfId="5135" xr:uid="{00000000-0005-0000-0000-00002B050000}"/>
    <cellStyle name="Normal 13 5 2 3 3" xfId="2984" xr:uid="{00000000-0005-0000-0000-00002C050000}"/>
    <cellStyle name="Normal 13 5 2 3 3 2" xfId="13650" xr:uid="{00000000-0005-0000-0000-00002D050000}"/>
    <cellStyle name="Normal 13 5 2 3 3 3" xfId="8145" xr:uid="{00000000-0005-0000-0000-00002E050000}"/>
    <cellStyle name="Normal 13 5 2 3 4" xfId="8146" xr:uid="{00000000-0005-0000-0000-00002F050000}"/>
    <cellStyle name="Normal 13 5 2 3 5" xfId="6623" xr:uid="{00000000-0005-0000-0000-000030050000}"/>
    <cellStyle name="Normal 13 5 2 3 6" xfId="11837" xr:uid="{00000000-0005-0000-0000-000031050000}"/>
    <cellStyle name="Normal 13 5 2 3 7" xfId="4798" xr:uid="{00000000-0005-0000-0000-000032050000}"/>
    <cellStyle name="Normal 13 5 2 4" xfId="1361" xr:uid="{00000000-0005-0000-0000-000033050000}"/>
    <cellStyle name="Normal 13 5 2 4 2" xfId="3318" xr:uid="{00000000-0005-0000-0000-000034050000}"/>
    <cellStyle name="Normal 13 5 2 4 2 2" xfId="13984" xr:uid="{00000000-0005-0000-0000-000035050000}"/>
    <cellStyle name="Normal 13 5 2 4 2 3" xfId="8147" xr:uid="{00000000-0005-0000-0000-000036050000}"/>
    <cellStyle name="Normal 13 5 2 4 3" xfId="8148" xr:uid="{00000000-0005-0000-0000-000037050000}"/>
    <cellStyle name="Normal 13 5 2 4 4" xfId="6957" xr:uid="{00000000-0005-0000-0000-000038050000}"/>
    <cellStyle name="Normal 13 5 2 4 5" xfId="12171" xr:uid="{00000000-0005-0000-0000-000039050000}"/>
    <cellStyle name="Normal 13 5 2 4 6" xfId="5132" xr:uid="{00000000-0005-0000-0000-00003A050000}"/>
    <cellStyle name="Normal 13 5 2 5" xfId="2239" xr:uid="{00000000-0005-0000-0000-00003B050000}"/>
    <cellStyle name="Normal 13 5 2 5 2" xfId="4092" xr:uid="{00000000-0005-0000-0000-00003C050000}"/>
    <cellStyle name="Normal 13 5 2 5 2 2" xfId="14755" xr:uid="{00000000-0005-0000-0000-00003D050000}"/>
    <cellStyle name="Normal 13 5 2 5 2 3" xfId="8149" xr:uid="{00000000-0005-0000-0000-00003E050000}"/>
    <cellStyle name="Normal 13 5 2 5 3" xfId="8150" xr:uid="{00000000-0005-0000-0000-00003F050000}"/>
    <cellStyle name="Normal 13 5 2 5 4" xfId="7731" xr:uid="{00000000-0005-0000-0000-000040050000}"/>
    <cellStyle name="Normal 13 5 2 5 5" xfId="12942" xr:uid="{00000000-0005-0000-0000-000041050000}"/>
    <cellStyle name="Normal 13 5 2 5 6" xfId="5903" xr:uid="{00000000-0005-0000-0000-000042050000}"/>
    <cellStyle name="Normal 13 5 2 6" xfId="2383" xr:uid="{00000000-0005-0000-0000-000043050000}"/>
    <cellStyle name="Normal 13 5 2 6 2" xfId="4227" xr:uid="{00000000-0005-0000-0000-000044050000}"/>
    <cellStyle name="Normal 13 5 2 6 2 2" xfId="14890" xr:uid="{00000000-0005-0000-0000-000045050000}"/>
    <cellStyle name="Normal 13 5 2 6 2 3" xfId="8151" xr:uid="{00000000-0005-0000-0000-000046050000}"/>
    <cellStyle name="Normal 13 5 2 6 3" xfId="7866" xr:uid="{00000000-0005-0000-0000-000047050000}"/>
    <cellStyle name="Normal 13 5 2 6 4" xfId="13077" xr:uid="{00000000-0005-0000-0000-000048050000}"/>
    <cellStyle name="Normal 13 5 2 6 5" xfId="6038" xr:uid="{00000000-0005-0000-0000-000049050000}"/>
    <cellStyle name="Normal 13 5 2 7" xfId="2711" xr:uid="{00000000-0005-0000-0000-00004A050000}"/>
    <cellStyle name="Normal 13 5 2 7 2" xfId="13377" xr:uid="{00000000-0005-0000-0000-00004B050000}"/>
    <cellStyle name="Normal 13 5 2 7 3" xfId="8152" xr:uid="{00000000-0005-0000-0000-00004C050000}"/>
    <cellStyle name="Normal 13 5 2 8" xfId="8153" xr:uid="{00000000-0005-0000-0000-00004D050000}"/>
    <cellStyle name="Normal 13 5 2 9" xfId="6350" xr:uid="{00000000-0005-0000-0000-00004E050000}"/>
    <cellStyle name="Normal 13 5 3" xfId="489" xr:uid="{00000000-0005-0000-0000-00004F050000}"/>
    <cellStyle name="Normal 13 5 3 2" xfId="1048" xr:uid="{00000000-0005-0000-0000-000050050000}"/>
    <cellStyle name="Normal 13 5 3 2 2" xfId="1366" xr:uid="{00000000-0005-0000-0000-000051050000}"/>
    <cellStyle name="Normal 13 5 3 2 2 2" xfId="3323" xr:uid="{00000000-0005-0000-0000-000052050000}"/>
    <cellStyle name="Normal 13 5 3 2 2 2 2" xfId="13989" xr:uid="{00000000-0005-0000-0000-000053050000}"/>
    <cellStyle name="Normal 13 5 3 2 2 2 3" xfId="8154" xr:uid="{00000000-0005-0000-0000-000054050000}"/>
    <cellStyle name="Normal 13 5 3 2 2 3" xfId="8155" xr:uid="{00000000-0005-0000-0000-000055050000}"/>
    <cellStyle name="Normal 13 5 3 2 2 4" xfId="6962" xr:uid="{00000000-0005-0000-0000-000056050000}"/>
    <cellStyle name="Normal 13 5 3 2 2 5" xfId="12176" xr:uid="{00000000-0005-0000-0000-000057050000}"/>
    <cellStyle name="Normal 13 5 3 2 2 6" xfId="5137" xr:uid="{00000000-0005-0000-0000-000058050000}"/>
    <cellStyle name="Normal 13 5 3 2 3" xfId="3078" xr:uid="{00000000-0005-0000-0000-000059050000}"/>
    <cellStyle name="Normal 13 5 3 2 3 2" xfId="13744" xr:uid="{00000000-0005-0000-0000-00005A050000}"/>
    <cellStyle name="Normal 13 5 3 2 3 3" xfId="8156" xr:uid="{00000000-0005-0000-0000-00005B050000}"/>
    <cellStyle name="Normal 13 5 3 2 4" xfId="8157" xr:uid="{00000000-0005-0000-0000-00005C050000}"/>
    <cellStyle name="Normal 13 5 3 2 5" xfId="6717" xr:uid="{00000000-0005-0000-0000-00005D050000}"/>
    <cellStyle name="Normal 13 5 3 2 6" xfId="11931" xr:uid="{00000000-0005-0000-0000-00005E050000}"/>
    <cellStyle name="Normal 13 5 3 2 7" xfId="4892" xr:uid="{00000000-0005-0000-0000-00005F050000}"/>
    <cellStyle name="Normal 13 5 3 3" xfId="1365" xr:uid="{00000000-0005-0000-0000-000060050000}"/>
    <cellStyle name="Normal 13 5 3 3 2" xfId="3322" xr:uid="{00000000-0005-0000-0000-000061050000}"/>
    <cellStyle name="Normal 13 5 3 3 2 2" xfId="13988" xr:uid="{00000000-0005-0000-0000-000062050000}"/>
    <cellStyle name="Normal 13 5 3 3 2 3" xfId="8158" xr:uid="{00000000-0005-0000-0000-000063050000}"/>
    <cellStyle name="Normal 13 5 3 3 3" xfId="8159" xr:uid="{00000000-0005-0000-0000-000064050000}"/>
    <cellStyle name="Normal 13 5 3 3 4" xfId="6961" xr:uid="{00000000-0005-0000-0000-000065050000}"/>
    <cellStyle name="Normal 13 5 3 3 5" xfId="12175" xr:uid="{00000000-0005-0000-0000-000066050000}"/>
    <cellStyle name="Normal 13 5 3 3 6" xfId="5136" xr:uid="{00000000-0005-0000-0000-000067050000}"/>
    <cellStyle name="Normal 13 5 3 4" xfId="2627" xr:uid="{00000000-0005-0000-0000-000068050000}"/>
    <cellStyle name="Normal 13 5 3 4 2" xfId="13293" xr:uid="{00000000-0005-0000-0000-000069050000}"/>
    <cellStyle name="Normal 13 5 3 4 3" xfId="8160" xr:uid="{00000000-0005-0000-0000-00006A050000}"/>
    <cellStyle name="Normal 13 5 3 5" xfId="8161" xr:uid="{00000000-0005-0000-0000-00006B050000}"/>
    <cellStyle name="Normal 13 5 3 6" xfId="6266" xr:uid="{00000000-0005-0000-0000-00006C050000}"/>
    <cellStyle name="Normal 13 5 3 7" xfId="11480" xr:uid="{00000000-0005-0000-0000-00006D050000}"/>
    <cellStyle name="Normal 13 5 3 8" xfId="4441" xr:uid="{00000000-0005-0000-0000-00006E050000}"/>
    <cellStyle name="Normal 13 5 4" xfId="694" xr:uid="{00000000-0005-0000-0000-00006F050000}"/>
    <cellStyle name="Normal 13 5 4 2" xfId="1160" xr:uid="{00000000-0005-0000-0000-000070050000}"/>
    <cellStyle name="Normal 13 5 4 2 2" xfId="1368" xr:uid="{00000000-0005-0000-0000-000071050000}"/>
    <cellStyle name="Normal 13 5 4 2 2 2" xfId="3325" xr:uid="{00000000-0005-0000-0000-000072050000}"/>
    <cellStyle name="Normal 13 5 4 2 2 2 2" xfId="13991" xr:uid="{00000000-0005-0000-0000-000073050000}"/>
    <cellStyle name="Normal 13 5 4 2 2 2 3" xfId="8162" xr:uid="{00000000-0005-0000-0000-000074050000}"/>
    <cellStyle name="Normal 13 5 4 2 2 3" xfId="8163" xr:uid="{00000000-0005-0000-0000-000075050000}"/>
    <cellStyle name="Normal 13 5 4 2 2 4" xfId="6964" xr:uid="{00000000-0005-0000-0000-000076050000}"/>
    <cellStyle name="Normal 13 5 4 2 2 5" xfId="12178" xr:uid="{00000000-0005-0000-0000-000077050000}"/>
    <cellStyle name="Normal 13 5 4 2 2 6" xfId="5139" xr:uid="{00000000-0005-0000-0000-000078050000}"/>
    <cellStyle name="Normal 13 5 4 2 3" xfId="3129" xr:uid="{00000000-0005-0000-0000-000079050000}"/>
    <cellStyle name="Normal 13 5 4 2 3 2" xfId="13795" xr:uid="{00000000-0005-0000-0000-00007A050000}"/>
    <cellStyle name="Normal 13 5 4 2 3 3" xfId="8164" xr:uid="{00000000-0005-0000-0000-00007B050000}"/>
    <cellStyle name="Normal 13 5 4 2 4" xfId="8165" xr:uid="{00000000-0005-0000-0000-00007C050000}"/>
    <cellStyle name="Normal 13 5 4 2 5" xfId="6768" xr:uid="{00000000-0005-0000-0000-00007D050000}"/>
    <cellStyle name="Normal 13 5 4 2 6" xfId="11982" xr:uid="{00000000-0005-0000-0000-00007E050000}"/>
    <cellStyle name="Normal 13 5 4 2 7" xfId="4943" xr:uid="{00000000-0005-0000-0000-00007F050000}"/>
    <cellStyle name="Normal 13 5 4 3" xfId="1367" xr:uid="{00000000-0005-0000-0000-000080050000}"/>
    <cellStyle name="Normal 13 5 4 3 2" xfId="3324" xr:uid="{00000000-0005-0000-0000-000081050000}"/>
    <cellStyle name="Normal 13 5 4 3 2 2" xfId="13990" xr:uid="{00000000-0005-0000-0000-000082050000}"/>
    <cellStyle name="Normal 13 5 4 3 2 3" xfId="8166" xr:uid="{00000000-0005-0000-0000-000083050000}"/>
    <cellStyle name="Normal 13 5 4 3 3" xfId="8167" xr:uid="{00000000-0005-0000-0000-000084050000}"/>
    <cellStyle name="Normal 13 5 4 3 4" xfId="6963" xr:uid="{00000000-0005-0000-0000-000085050000}"/>
    <cellStyle name="Normal 13 5 4 3 5" xfId="12177" xr:uid="{00000000-0005-0000-0000-000086050000}"/>
    <cellStyle name="Normal 13 5 4 3 6" xfId="5138" xr:uid="{00000000-0005-0000-0000-000087050000}"/>
    <cellStyle name="Normal 13 5 4 4" xfId="2762" xr:uid="{00000000-0005-0000-0000-000088050000}"/>
    <cellStyle name="Normal 13 5 4 4 2" xfId="13428" xr:uid="{00000000-0005-0000-0000-000089050000}"/>
    <cellStyle name="Normal 13 5 4 4 3" xfId="8168" xr:uid="{00000000-0005-0000-0000-00008A050000}"/>
    <cellStyle name="Normal 13 5 4 5" xfId="8169" xr:uid="{00000000-0005-0000-0000-00008B050000}"/>
    <cellStyle name="Normal 13 5 4 6" xfId="6401" xr:uid="{00000000-0005-0000-0000-00008C050000}"/>
    <cellStyle name="Normal 13 5 4 7" xfId="11615" xr:uid="{00000000-0005-0000-0000-00008D050000}"/>
    <cellStyle name="Normal 13 5 4 8" xfId="4576" xr:uid="{00000000-0005-0000-0000-00008E050000}"/>
    <cellStyle name="Normal 13 5 5" xfId="845" xr:uid="{00000000-0005-0000-0000-00008F050000}"/>
    <cellStyle name="Normal 13 5 5 2" xfId="1369" xr:uid="{00000000-0005-0000-0000-000090050000}"/>
    <cellStyle name="Normal 13 5 5 2 2" xfId="3326" xr:uid="{00000000-0005-0000-0000-000091050000}"/>
    <cellStyle name="Normal 13 5 5 2 2 2" xfId="13992" xr:uid="{00000000-0005-0000-0000-000092050000}"/>
    <cellStyle name="Normal 13 5 5 2 2 3" xfId="8170" xr:uid="{00000000-0005-0000-0000-000093050000}"/>
    <cellStyle name="Normal 13 5 5 2 3" xfId="8171" xr:uid="{00000000-0005-0000-0000-000094050000}"/>
    <cellStyle name="Normal 13 5 5 2 4" xfId="6965" xr:uid="{00000000-0005-0000-0000-000095050000}"/>
    <cellStyle name="Normal 13 5 5 2 5" xfId="12179" xr:uid="{00000000-0005-0000-0000-000096050000}"/>
    <cellStyle name="Normal 13 5 5 2 6" xfId="5140" xr:uid="{00000000-0005-0000-0000-000097050000}"/>
    <cellStyle name="Normal 13 5 5 3" xfId="2900" xr:uid="{00000000-0005-0000-0000-000098050000}"/>
    <cellStyle name="Normal 13 5 5 3 2" xfId="13566" xr:uid="{00000000-0005-0000-0000-000099050000}"/>
    <cellStyle name="Normal 13 5 5 3 3" xfId="8172" xr:uid="{00000000-0005-0000-0000-00009A050000}"/>
    <cellStyle name="Normal 13 5 5 4" xfId="8173" xr:uid="{00000000-0005-0000-0000-00009B050000}"/>
    <cellStyle name="Normal 13 5 5 5" xfId="6539" xr:uid="{00000000-0005-0000-0000-00009C050000}"/>
    <cellStyle name="Normal 13 5 5 6" xfId="11753" xr:uid="{00000000-0005-0000-0000-00009D050000}"/>
    <cellStyle name="Normal 13 5 5 7" xfId="4714" xr:uid="{00000000-0005-0000-0000-00009E050000}"/>
    <cellStyle name="Normal 13 5 6" xfId="1360" xr:uid="{00000000-0005-0000-0000-00009F050000}"/>
    <cellStyle name="Normal 13 5 6 2" xfId="3317" xr:uid="{00000000-0005-0000-0000-0000A0050000}"/>
    <cellStyle name="Normal 13 5 6 2 2" xfId="13983" xr:uid="{00000000-0005-0000-0000-0000A1050000}"/>
    <cellStyle name="Normal 13 5 6 2 3" xfId="8174" xr:uid="{00000000-0005-0000-0000-0000A2050000}"/>
    <cellStyle name="Normal 13 5 6 3" xfId="8175" xr:uid="{00000000-0005-0000-0000-0000A3050000}"/>
    <cellStyle name="Normal 13 5 6 4" xfId="6956" xr:uid="{00000000-0005-0000-0000-0000A4050000}"/>
    <cellStyle name="Normal 13 5 6 5" xfId="12170" xr:uid="{00000000-0005-0000-0000-0000A5050000}"/>
    <cellStyle name="Normal 13 5 6 6" xfId="5131" xr:uid="{00000000-0005-0000-0000-0000A6050000}"/>
    <cellStyle name="Normal 13 5 7" xfId="2151" xr:uid="{00000000-0005-0000-0000-0000A7050000}"/>
    <cellStyle name="Normal 13 5 7 2" xfId="4007" xr:uid="{00000000-0005-0000-0000-0000A8050000}"/>
    <cellStyle name="Normal 13 5 7 2 2" xfId="14670" xr:uid="{00000000-0005-0000-0000-0000A9050000}"/>
    <cellStyle name="Normal 13 5 7 2 3" xfId="8176" xr:uid="{00000000-0005-0000-0000-0000AA050000}"/>
    <cellStyle name="Normal 13 5 7 3" xfId="8177" xr:uid="{00000000-0005-0000-0000-0000AB050000}"/>
    <cellStyle name="Normal 13 5 7 4" xfId="7646" xr:uid="{00000000-0005-0000-0000-0000AC050000}"/>
    <cellStyle name="Normal 13 5 7 5" xfId="12857" xr:uid="{00000000-0005-0000-0000-0000AD050000}"/>
    <cellStyle name="Normal 13 5 7 6" xfId="5818" xr:uid="{00000000-0005-0000-0000-0000AE050000}"/>
    <cellStyle name="Normal 13 5 8" xfId="2299" xr:uid="{00000000-0005-0000-0000-0000AF050000}"/>
    <cellStyle name="Normal 13 5 8 2" xfId="4143" xr:uid="{00000000-0005-0000-0000-0000B0050000}"/>
    <cellStyle name="Normal 13 5 8 2 2" xfId="14806" xr:uid="{00000000-0005-0000-0000-0000B1050000}"/>
    <cellStyle name="Normal 13 5 8 2 3" xfId="8178" xr:uid="{00000000-0005-0000-0000-0000B2050000}"/>
    <cellStyle name="Normal 13 5 8 3" xfId="7782" xr:uid="{00000000-0005-0000-0000-0000B3050000}"/>
    <cellStyle name="Normal 13 5 8 4" xfId="12993" xr:uid="{00000000-0005-0000-0000-0000B4050000}"/>
    <cellStyle name="Normal 13 5 8 5" xfId="5954" xr:uid="{00000000-0005-0000-0000-0000B5050000}"/>
    <cellStyle name="Normal 13 5 9" xfId="2577" xr:uid="{00000000-0005-0000-0000-0000B6050000}"/>
    <cellStyle name="Normal 13 5 9 2" xfId="13243" xr:uid="{00000000-0005-0000-0000-0000B7050000}"/>
    <cellStyle name="Normal 13 5 9 3" xfId="8179" xr:uid="{00000000-0005-0000-0000-0000B8050000}"/>
    <cellStyle name="Normal 13 6" xfId="430" xr:uid="{00000000-0005-0000-0000-0000B9050000}"/>
    <cellStyle name="Normal 13 6 2" xfId="1001" xr:uid="{00000000-0005-0000-0000-0000BA050000}"/>
    <cellStyle name="Normal 13 6 2 2" xfId="1371" xr:uid="{00000000-0005-0000-0000-0000BB050000}"/>
    <cellStyle name="Normal 13 6 2 2 2" xfId="3328" xr:uid="{00000000-0005-0000-0000-0000BC050000}"/>
    <cellStyle name="Normal 13 6 2 2 2 2" xfId="13994" xr:uid="{00000000-0005-0000-0000-0000BD050000}"/>
    <cellStyle name="Normal 13 6 2 2 2 3" xfId="8180" xr:uid="{00000000-0005-0000-0000-0000BE050000}"/>
    <cellStyle name="Normal 13 6 2 2 3" xfId="8181" xr:uid="{00000000-0005-0000-0000-0000BF050000}"/>
    <cellStyle name="Normal 13 6 2 2 4" xfId="6967" xr:uid="{00000000-0005-0000-0000-0000C0050000}"/>
    <cellStyle name="Normal 13 6 2 2 5" xfId="12181" xr:uid="{00000000-0005-0000-0000-0000C1050000}"/>
    <cellStyle name="Normal 13 6 2 2 6" xfId="5142" xr:uid="{00000000-0005-0000-0000-0000C2050000}"/>
    <cellStyle name="Normal 13 6 2 3" xfId="3033" xr:uid="{00000000-0005-0000-0000-0000C3050000}"/>
    <cellStyle name="Normal 13 6 2 3 2" xfId="13699" xr:uid="{00000000-0005-0000-0000-0000C4050000}"/>
    <cellStyle name="Normal 13 6 2 3 3" xfId="8182" xr:uid="{00000000-0005-0000-0000-0000C5050000}"/>
    <cellStyle name="Normal 13 6 2 4" xfId="8183" xr:uid="{00000000-0005-0000-0000-0000C6050000}"/>
    <cellStyle name="Normal 13 6 2 5" xfId="6672" xr:uid="{00000000-0005-0000-0000-0000C7050000}"/>
    <cellStyle name="Normal 13 6 2 6" xfId="11886" xr:uid="{00000000-0005-0000-0000-0000C8050000}"/>
    <cellStyle name="Normal 13 6 2 7" xfId="4847" xr:uid="{00000000-0005-0000-0000-0000C9050000}"/>
    <cellStyle name="Normal 13 6 3" xfId="1370" xr:uid="{00000000-0005-0000-0000-0000CA050000}"/>
    <cellStyle name="Normal 13 6 3 2" xfId="3327" xr:uid="{00000000-0005-0000-0000-0000CB050000}"/>
    <cellStyle name="Normal 13 6 3 2 2" xfId="13993" xr:uid="{00000000-0005-0000-0000-0000CC050000}"/>
    <cellStyle name="Normal 13 6 3 2 3" xfId="8184" xr:uid="{00000000-0005-0000-0000-0000CD050000}"/>
    <cellStyle name="Normal 13 6 3 3" xfId="8185" xr:uid="{00000000-0005-0000-0000-0000CE050000}"/>
    <cellStyle name="Normal 13 6 3 4" xfId="6966" xr:uid="{00000000-0005-0000-0000-0000CF050000}"/>
    <cellStyle name="Normal 13 6 3 5" xfId="12180" xr:uid="{00000000-0005-0000-0000-0000D0050000}"/>
    <cellStyle name="Normal 13 6 3 6" xfId="5141" xr:uid="{00000000-0005-0000-0000-0000D1050000}"/>
    <cellStyle name="Normal 13 6 4" xfId="2581" xr:uid="{00000000-0005-0000-0000-0000D2050000}"/>
    <cellStyle name="Normal 13 6 4 2" xfId="13247" xr:uid="{00000000-0005-0000-0000-0000D3050000}"/>
    <cellStyle name="Normal 13 6 4 3" xfId="8186" xr:uid="{00000000-0005-0000-0000-0000D4050000}"/>
    <cellStyle name="Normal 13 6 5" xfId="8187" xr:uid="{00000000-0005-0000-0000-0000D5050000}"/>
    <cellStyle name="Normal 13 6 6" xfId="6220" xr:uid="{00000000-0005-0000-0000-0000D6050000}"/>
    <cellStyle name="Normal 13 6 7" xfId="11434" xr:uid="{00000000-0005-0000-0000-0000D7050000}"/>
    <cellStyle name="Normal 13 6 8" xfId="4395" xr:uid="{00000000-0005-0000-0000-0000D8050000}"/>
    <cellStyle name="Normal 13 7" xfId="648" xr:uid="{00000000-0005-0000-0000-0000D9050000}"/>
    <cellStyle name="Normal 13 7 2" xfId="1114" xr:uid="{00000000-0005-0000-0000-0000DA050000}"/>
    <cellStyle name="Normal 13 7 2 2" xfId="1373" xr:uid="{00000000-0005-0000-0000-0000DB050000}"/>
    <cellStyle name="Normal 13 7 2 2 2" xfId="3330" xr:uid="{00000000-0005-0000-0000-0000DC050000}"/>
    <cellStyle name="Normal 13 7 2 2 2 2" xfId="13996" xr:uid="{00000000-0005-0000-0000-0000DD050000}"/>
    <cellStyle name="Normal 13 7 2 2 2 3" xfId="8188" xr:uid="{00000000-0005-0000-0000-0000DE050000}"/>
    <cellStyle name="Normal 13 7 2 2 3" xfId="8189" xr:uid="{00000000-0005-0000-0000-0000DF050000}"/>
    <cellStyle name="Normal 13 7 2 2 4" xfId="6969" xr:uid="{00000000-0005-0000-0000-0000E0050000}"/>
    <cellStyle name="Normal 13 7 2 2 5" xfId="12183" xr:uid="{00000000-0005-0000-0000-0000E1050000}"/>
    <cellStyle name="Normal 13 7 2 2 6" xfId="5144" xr:uid="{00000000-0005-0000-0000-0000E2050000}"/>
    <cellStyle name="Normal 13 7 2 3" xfId="3083" xr:uid="{00000000-0005-0000-0000-0000E3050000}"/>
    <cellStyle name="Normal 13 7 2 3 2" xfId="13749" xr:uid="{00000000-0005-0000-0000-0000E4050000}"/>
    <cellStyle name="Normal 13 7 2 3 3" xfId="8190" xr:uid="{00000000-0005-0000-0000-0000E5050000}"/>
    <cellStyle name="Normal 13 7 2 4" xfId="8191" xr:uid="{00000000-0005-0000-0000-0000E6050000}"/>
    <cellStyle name="Normal 13 7 2 5" xfId="6722" xr:uid="{00000000-0005-0000-0000-0000E7050000}"/>
    <cellStyle name="Normal 13 7 2 6" xfId="11936" xr:uid="{00000000-0005-0000-0000-0000E8050000}"/>
    <cellStyle name="Normal 13 7 2 7" xfId="4897" xr:uid="{00000000-0005-0000-0000-0000E9050000}"/>
    <cellStyle name="Normal 13 7 3" xfId="1372" xr:uid="{00000000-0005-0000-0000-0000EA050000}"/>
    <cellStyle name="Normal 13 7 3 2" xfId="3329" xr:uid="{00000000-0005-0000-0000-0000EB050000}"/>
    <cellStyle name="Normal 13 7 3 2 2" xfId="13995" xr:uid="{00000000-0005-0000-0000-0000EC050000}"/>
    <cellStyle name="Normal 13 7 3 2 3" xfId="8192" xr:uid="{00000000-0005-0000-0000-0000ED050000}"/>
    <cellStyle name="Normal 13 7 3 3" xfId="8193" xr:uid="{00000000-0005-0000-0000-0000EE050000}"/>
    <cellStyle name="Normal 13 7 3 4" xfId="6968" xr:uid="{00000000-0005-0000-0000-0000EF050000}"/>
    <cellStyle name="Normal 13 7 3 5" xfId="12182" xr:uid="{00000000-0005-0000-0000-0000F0050000}"/>
    <cellStyle name="Normal 13 7 3 6" xfId="5143" xr:uid="{00000000-0005-0000-0000-0000F1050000}"/>
    <cellStyle name="Normal 13 7 4" xfId="2716" xr:uid="{00000000-0005-0000-0000-0000F2050000}"/>
    <cellStyle name="Normal 13 7 4 2" xfId="13382" xr:uid="{00000000-0005-0000-0000-0000F3050000}"/>
    <cellStyle name="Normal 13 7 4 3" xfId="8194" xr:uid="{00000000-0005-0000-0000-0000F4050000}"/>
    <cellStyle name="Normal 13 7 5" xfId="8195" xr:uid="{00000000-0005-0000-0000-0000F5050000}"/>
    <cellStyle name="Normal 13 7 6" xfId="6355" xr:uid="{00000000-0005-0000-0000-0000F6050000}"/>
    <cellStyle name="Normal 13 7 7" xfId="11569" xr:uid="{00000000-0005-0000-0000-0000F7050000}"/>
    <cellStyle name="Normal 13 7 8" xfId="4530" xr:uid="{00000000-0005-0000-0000-0000F8050000}"/>
    <cellStyle name="Normal 13 8" xfId="314" xr:uid="{00000000-0005-0000-0000-0000F9050000}"/>
    <cellStyle name="Normal 13 8 2" xfId="942" xr:uid="{00000000-0005-0000-0000-0000FA050000}"/>
    <cellStyle name="Normal 13 8 2 2" xfId="1375" xr:uid="{00000000-0005-0000-0000-0000FB050000}"/>
    <cellStyle name="Normal 13 8 2 2 2" xfId="3332" xr:uid="{00000000-0005-0000-0000-0000FC050000}"/>
    <cellStyle name="Normal 13 8 2 2 2 2" xfId="13998" xr:uid="{00000000-0005-0000-0000-0000FD050000}"/>
    <cellStyle name="Normal 13 8 2 2 2 3" xfId="8196" xr:uid="{00000000-0005-0000-0000-0000FE050000}"/>
    <cellStyle name="Normal 13 8 2 2 3" xfId="8197" xr:uid="{00000000-0005-0000-0000-0000FF050000}"/>
    <cellStyle name="Normal 13 8 2 2 4" xfId="6971" xr:uid="{00000000-0005-0000-0000-000000060000}"/>
    <cellStyle name="Normal 13 8 2 2 5" xfId="12185" xr:uid="{00000000-0005-0000-0000-000001060000}"/>
    <cellStyle name="Normal 13 8 2 2 6" xfId="5146" xr:uid="{00000000-0005-0000-0000-000002060000}"/>
    <cellStyle name="Normal 13 8 2 3" xfId="2989" xr:uid="{00000000-0005-0000-0000-000003060000}"/>
    <cellStyle name="Normal 13 8 2 3 2" xfId="13655" xr:uid="{00000000-0005-0000-0000-000004060000}"/>
    <cellStyle name="Normal 13 8 2 3 3" xfId="8198" xr:uid="{00000000-0005-0000-0000-000005060000}"/>
    <cellStyle name="Normal 13 8 2 4" xfId="8199" xr:uid="{00000000-0005-0000-0000-000006060000}"/>
    <cellStyle name="Normal 13 8 2 5" xfId="6628" xr:uid="{00000000-0005-0000-0000-000007060000}"/>
    <cellStyle name="Normal 13 8 2 6" xfId="11842" xr:uid="{00000000-0005-0000-0000-000008060000}"/>
    <cellStyle name="Normal 13 8 2 7" xfId="4803" xr:uid="{00000000-0005-0000-0000-000009060000}"/>
    <cellStyle name="Normal 13 8 3" xfId="1374" xr:uid="{00000000-0005-0000-0000-00000A060000}"/>
    <cellStyle name="Normal 13 8 3 2" xfId="3331" xr:uid="{00000000-0005-0000-0000-00000B060000}"/>
    <cellStyle name="Normal 13 8 3 2 2" xfId="13997" xr:uid="{00000000-0005-0000-0000-00000C060000}"/>
    <cellStyle name="Normal 13 8 3 2 3" xfId="8200" xr:uid="{00000000-0005-0000-0000-00000D060000}"/>
    <cellStyle name="Normal 13 8 3 3" xfId="8201" xr:uid="{00000000-0005-0000-0000-00000E060000}"/>
    <cellStyle name="Normal 13 8 3 4" xfId="6970" xr:uid="{00000000-0005-0000-0000-00000F060000}"/>
    <cellStyle name="Normal 13 8 3 5" xfId="12184" xr:uid="{00000000-0005-0000-0000-000010060000}"/>
    <cellStyle name="Normal 13 8 3 6" xfId="5145" xr:uid="{00000000-0005-0000-0000-000011060000}"/>
    <cellStyle name="Normal 13 8 4" xfId="2532" xr:uid="{00000000-0005-0000-0000-000012060000}"/>
    <cellStyle name="Normal 13 8 4 2" xfId="13198" xr:uid="{00000000-0005-0000-0000-000013060000}"/>
    <cellStyle name="Normal 13 8 4 3" xfId="8202" xr:uid="{00000000-0005-0000-0000-000014060000}"/>
    <cellStyle name="Normal 13 8 5" xfId="8203" xr:uid="{00000000-0005-0000-0000-000015060000}"/>
    <cellStyle name="Normal 13 8 6" xfId="6171" xr:uid="{00000000-0005-0000-0000-000016060000}"/>
    <cellStyle name="Normal 13 8 7" xfId="11385" xr:uid="{00000000-0005-0000-0000-000017060000}"/>
    <cellStyle name="Normal 13 8 8" xfId="4346" xr:uid="{00000000-0005-0000-0000-000018060000}"/>
    <cellStyle name="Normal 13 9" xfId="797" xr:uid="{00000000-0005-0000-0000-000019060000}"/>
    <cellStyle name="Normal 13 9 2" xfId="1376" xr:uid="{00000000-0005-0000-0000-00001A060000}"/>
    <cellStyle name="Normal 13 9 2 2" xfId="3333" xr:uid="{00000000-0005-0000-0000-00001B060000}"/>
    <cellStyle name="Normal 13 9 2 2 2" xfId="13999" xr:uid="{00000000-0005-0000-0000-00001C060000}"/>
    <cellStyle name="Normal 13 9 2 2 3" xfId="8204" xr:uid="{00000000-0005-0000-0000-00001D060000}"/>
    <cellStyle name="Normal 13 9 2 3" xfId="8205" xr:uid="{00000000-0005-0000-0000-00001E060000}"/>
    <cellStyle name="Normal 13 9 2 4" xfId="6972" xr:uid="{00000000-0005-0000-0000-00001F060000}"/>
    <cellStyle name="Normal 13 9 2 5" xfId="12186" xr:uid="{00000000-0005-0000-0000-000020060000}"/>
    <cellStyle name="Normal 13 9 2 6" xfId="5147" xr:uid="{00000000-0005-0000-0000-000021060000}"/>
    <cellStyle name="Normal 13 9 3" xfId="2854" xr:uid="{00000000-0005-0000-0000-000022060000}"/>
    <cellStyle name="Normal 13 9 3 2" xfId="13520" xr:uid="{00000000-0005-0000-0000-000023060000}"/>
    <cellStyle name="Normal 13 9 3 3" xfId="8206" xr:uid="{00000000-0005-0000-0000-000024060000}"/>
    <cellStyle name="Normal 13 9 4" xfId="8207" xr:uid="{00000000-0005-0000-0000-000025060000}"/>
    <cellStyle name="Normal 13 9 5" xfId="6493" xr:uid="{00000000-0005-0000-0000-000026060000}"/>
    <cellStyle name="Normal 13 9 6" xfId="11707" xr:uid="{00000000-0005-0000-0000-000027060000}"/>
    <cellStyle name="Normal 13 9 7" xfId="4668" xr:uid="{00000000-0005-0000-0000-000028060000}"/>
    <cellStyle name="Normal 130" xfId="2017" xr:uid="{00000000-0005-0000-0000-000029060000}"/>
    <cellStyle name="Normal 131" xfId="2012" xr:uid="{00000000-0005-0000-0000-00002A060000}"/>
    <cellStyle name="Normal 132" xfId="180" xr:uid="{00000000-0005-0000-0000-00002B060000}"/>
    <cellStyle name="Normal 132 2" xfId="2485" xr:uid="{00000000-0005-0000-0000-00002C060000}"/>
    <cellStyle name="Normal 132 3" xfId="6124" xr:uid="{00000000-0005-0000-0000-00002D060000}"/>
    <cellStyle name="Normal 133" xfId="238" xr:uid="{00000000-0005-0000-0000-00002E060000}"/>
    <cellStyle name="Normal 133 2" xfId="2518" xr:uid="{00000000-0005-0000-0000-00002F060000}"/>
    <cellStyle name="Normal 133 3" xfId="6157" xr:uid="{00000000-0005-0000-0000-000030060000}"/>
    <cellStyle name="Normal 134" xfId="2027" xr:uid="{00000000-0005-0000-0000-000031060000}"/>
    <cellStyle name="Normal 134 2" xfId="3953" xr:uid="{00000000-0005-0000-0000-000032060000}"/>
    <cellStyle name="Normal 134 3" xfId="7592" xr:uid="{00000000-0005-0000-0000-000033060000}"/>
    <cellStyle name="Normal 135" xfId="2034" xr:uid="{00000000-0005-0000-0000-000034060000}"/>
    <cellStyle name="Normal 135 2" xfId="3954" xr:uid="{00000000-0005-0000-0000-000035060000}"/>
    <cellStyle name="Normal 135 3" xfId="7593" xr:uid="{00000000-0005-0000-0000-000036060000}"/>
    <cellStyle name="Normal 136" xfId="2043" xr:uid="{00000000-0005-0000-0000-000037060000}"/>
    <cellStyle name="Normal 136 2" xfId="3955" xr:uid="{00000000-0005-0000-0000-000038060000}"/>
    <cellStyle name="Normal 136 3" xfId="7594" xr:uid="{00000000-0005-0000-0000-000039060000}"/>
    <cellStyle name="Normal 137" xfId="2049" xr:uid="{00000000-0005-0000-0000-00003A060000}"/>
    <cellStyle name="Normal 138" xfId="2033" xr:uid="{00000000-0005-0000-0000-00003B060000}"/>
    <cellStyle name="Normal 139" xfId="2040" xr:uid="{00000000-0005-0000-0000-00003C060000}"/>
    <cellStyle name="Normal 14" xfId="53" xr:uid="{00000000-0005-0000-0000-00003D060000}"/>
    <cellStyle name="Normal 14 10" xfId="1267" xr:uid="{00000000-0005-0000-0000-00003E060000}"/>
    <cellStyle name="Normal 14 10 2" xfId="3224" xr:uid="{00000000-0005-0000-0000-00003F060000}"/>
    <cellStyle name="Normal 14 10 2 2" xfId="13890" xr:uid="{00000000-0005-0000-0000-000040060000}"/>
    <cellStyle name="Normal 14 10 2 3" xfId="8208" xr:uid="{00000000-0005-0000-0000-000041060000}"/>
    <cellStyle name="Normal 14 10 3" xfId="8209" xr:uid="{00000000-0005-0000-0000-000042060000}"/>
    <cellStyle name="Normal 14 10 4" xfId="6863" xr:uid="{00000000-0005-0000-0000-000043060000}"/>
    <cellStyle name="Normal 14 10 5" xfId="12077" xr:uid="{00000000-0005-0000-0000-000044060000}"/>
    <cellStyle name="Normal 14 10 6" xfId="5038" xr:uid="{00000000-0005-0000-0000-000045060000}"/>
    <cellStyle name="Normal 14 11" xfId="210" xr:uid="{00000000-0005-0000-0000-000046060000}"/>
    <cellStyle name="Normal 14 11 2" xfId="2490" xr:uid="{00000000-0005-0000-0000-000047060000}"/>
    <cellStyle name="Normal 14 11 2 2" xfId="13157" xr:uid="{00000000-0005-0000-0000-000048060000}"/>
    <cellStyle name="Normal 14 11 2 3" xfId="8210" xr:uid="{00000000-0005-0000-0000-000049060000}"/>
    <cellStyle name="Normal 14 11 3" xfId="8211" xr:uid="{00000000-0005-0000-0000-00004A060000}"/>
    <cellStyle name="Normal 14 11 4" xfId="6129" xr:uid="{00000000-0005-0000-0000-00004B060000}"/>
    <cellStyle name="Normal 14 11 5" xfId="11344" xr:uid="{00000000-0005-0000-0000-00004C060000}"/>
    <cellStyle name="Normal 14 11 6" xfId="4305" xr:uid="{00000000-0005-0000-0000-00004D060000}"/>
    <cellStyle name="Normal 14 12" xfId="2105" xr:uid="{00000000-0005-0000-0000-00004E060000}"/>
    <cellStyle name="Normal 14 12 2" xfId="3964" xr:uid="{00000000-0005-0000-0000-00004F060000}"/>
    <cellStyle name="Normal 14 12 2 2" xfId="14627" xr:uid="{00000000-0005-0000-0000-000050060000}"/>
    <cellStyle name="Normal 14 12 2 3" xfId="8212" xr:uid="{00000000-0005-0000-0000-000051060000}"/>
    <cellStyle name="Normal 14 12 3" xfId="8213" xr:uid="{00000000-0005-0000-0000-000052060000}"/>
    <cellStyle name="Normal 14 12 4" xfId="7603" xr:uid="{00000000-0005-0000-0000-000053060000}"/>
    <cellStyle name="Normal 14 12 5" xfId="12814" xr:uid="{00000000-0005-0000-0000-000054060000}"/>
    <cellStyle name="Normal 14 12 6" xfId="5775" xr:uid="{00000000-0005-0000-0000-000055060000}"/>
    <cellStyle name="Normal 14 13" xfId="2256" xr:uid="{00000000-0005-0000-0000-000056060000}"/>
    <cellStyle name="Normal 14 13 2" xfId="4100" xr:uid="{00000000-0005-0000-0000-000057060000}"/>
    <cellStyle name="Normal 14 13 2 2" xfId="14763" xr:uid="{00000000-0005-0000-0000-000058060000}"/>
    <cellStyle name="Normal 14 13 2 3" xfId="8214" xr:uid="{00000000-0005-0000-0000-000059060000}"/>
    <cellStyle name="Normal 14 13 3" xfId="7739" xr:uid="{00000000-0005-0000-0000-00005A060000}"/>
    <cellStyle name="Normal 14 13 4" xfId="12950" xr:uid="{00000000-0005-0000-0000-00005B060000}"/>
    <cellStyle name="Normal 14 13 5" xfId="5911" xr:uid="{00000000-0005-0000-0000-00005C060000}"/>
    <cellStyle name="Normal 14 14" xfId="2449" xr:uid="{00000000-0005-0000-0000-00005D060000}"/>
    <cellStyle name="Normal 14 14 2" xfId="8215" xr:uid="{00000000-0005-0000-0000-00005E060000}"/>
    <cellStyle name="Normal 14 14 3" xfId="13117" xr:uid="{00000000-0005-0000-0000-00005F060000}"/>
    <cellStyle name="Normal 14 14 4" xfId="6047" xr:uid="{00000000-0005-0000-0000-000060060000}"/>
    <cellStyle name="Normal 14 15" xfId="8216" xr:uid="{00000000-0005-0000-0000-000061060000}"/>
    <cellStyle name="Normal 14 16" xfId="6088" xr:uid="{00000000-0005-0000-0000-000062060000}"/>
    <cellStyle name="Normal 14 17" xfId="11304" xr:uid="{00000000-0005-0000-0000-000063060000}"/>
    <cellStyle name="Normal 14 18" xfId="4265" xr:uid="{00000000-0005-0000-0000-000064060000}"/>
    <cellStyle name="Normal 14 2" xfId="106" xr:uid="{00000000-0005-0000-0000-000065060000}"/>
    <cellStyle name="Normal 14 2 10" xfId="2106" xr:uid="{00000000-0005-0000-0000-000066060000}"/>
    <cellStyle name="Normal 14 2 10 2" xfId="3965" xr:uid="{00000000-0005-0000-0000-000067060000}"/>
    <cellStyle name="Normal 14 2 10 2 2" xfId="14628" xr:uid="{00000000-0005-0000-0000-000068060000}"/>
    <cellStyle name="Normal 14 2 10 2 3" xfId="8217" xr:uid="{00000000-0005-0000-0000-000069060000}"/>
    <cellStyle name="Normal 14 2 10 3" xfId="8218" xr:uid="{00000000-0005-0000-0000-00006A060000}"/>
    <cellStyle name="Normal 14 2 10 4" xfId="7604" xr:uid="{00000000-0005-0000-0000-00006B060000}"/>
    <cellStyle name="Normal 14 2 10 5" xfId="12815" xr:uid="{00000000-0005-0000-0000-00006C060000}"/>
    <cellStyle name="Normal 14 2 10 6" xfId="5776" xr:uid="{00000000-0005-0000-0000-00006D060000}"/>
    <cellStyle name="Normal 14 2 11" xfId="2257" xr:uid="{00000000-0005-0000-0000-00006E060000}"/>
    <cellStyle name="Normal 14 2 11 2" xfId="4101" xr:uid="{00000000-0005-0000-0000-00006F060000}"/>
    <cellStyle name="Normal 14 2 11 2 2" xfId="14764" xr:uid="{00000000-0005-0000-0000-000070060000}"/>
    <cellStyle name="Normal 14 2 11 2 3" xfId="8219" xr:uid="{00000000-0005-0000-0000-000071060000}"/>
    <cellStyle name="Normal 14 2 11 3" xfId="7740" xr:uid="{00000000-0005-0000-0000-000072060000}"/>
    <cellStyle name="Normal 14 2 11 4" xfId="12951" xr:uid="{00000000-0005-0000-0000-000073060000}"/>
    <cellStyle name="Normal 14 2 11 5" xfId="5912" xr:uid="{00000000-0005-0000-0000-000074060000}"/>
    <cellStyle name="Normal 14 2 12" xfId="2464" xr:uid="{00000000-0005-0000-0000-000075060000}"/>
    <cellStyle name="Normal 14 2 12 2" xfId="8220" xr:uid="{00000000-0005-0000-0000-000076060000}"/>
    <cellStyle name="Normal 14 2 12 3" xfId="13132" xr:uid="{00000000-0005-0000-0000-000077060000}"/>
    <cellStyle name="Normal 14 2 12 4" xfId="6058" xr:uid="{00000000-0005-0000-0000-000078060000}"/>
    <cellStyle name="Normal 14 2 13" xfId="8221" xr:uid="{00000000-0005-0000-0000-000079060000}"/>
    <cellStyle name="Normal 14 2 14" xfId="6103" xr:uid="{00000000-0005-0000-0000-00007A060000}"/>
    <cellStyle name="Normal 14 2 15" xfId="11319" xr:uid="{00000000-0005-0000-0000-00007B060000}"/>
    <cellStyle name="Normal 14 2 16" xfId="4280" xr:uid="{00000000-0005-0000-0000-00007C060000}"/>
    <cellStyle name="Normal 14 2 2" xfId="493" xr:uid="{00000000-0005-0000-0000-00007D060000}"/>
    <cellStyle name="Normal 14 2 2 10" xfId="11484" xr:uid="{00000000-0005-0000-0000-00007E060000}"/>
    <cellStyle name="Normal 14 2 2 11" xfId="4445" xr:uid="{00000000-0005-0000-0000-00007F060000}"/>
    <cellStyle name="Normal 14 2 2 2" xfId="698" xr:uid="{00000000-0005-0000-0000-000080060000}"/>
    <cellStyle name="Normal 14 2 2 2 2" xfId="1164" xr:uid="{00000000-0005-0000-0000-000081060000}"/>
    <cellStyle name="Normal 14 2 2 2 2 2" xfId="1379" xr:uid="{00000000-0005-0000-0000-000082060000}"/>
    <cellStyle name="Normal 14 2 2 2 2 2 2" xfId="3336" xr:uid="{00000000-0005-0000-0000-000083060000}"/>
    <cellStyle name="Normal 14 2 2 2 2 2 2 2" xfId="14002" xr:uid="{00000000-0005-0000-0000-000084060000}"/>
    <cellStyle name="Normal 14 2 2 2 2 2 2 3" xfId="8222" xr:uid="{00000000-0005-0000-0000-000085060000}"/>
    <cellStyle name="Normal 14 2 2 2 2 2 3" xfId="8223" xr:uid="{00000000-0005-0000-0000-000086060000}"/>
    <cellStyle name="Normal 14 2 2 2 2 2 4" xfId="6975" xr:uid="{00000000-0005-0000-0000-000087060000}"/>
    <cellStyle name="Normal 14 2 2 2 2 2 5" xfId="12189" xr:uid="{00000000-0005-0000-0000-000088060000}"/>
    <cellStyle name="Normal 14 2 2 2 2 2 6" xfId="5150" xr:uid="{00000000-0005-0000-0000-000089060000}"/>
    <cellStyle name="Normal 14 2 2 2 2 3" xfId="3133" xr:uid="{00000000-0005-0000-0000-00008A060000}"/>
    <cellStyle name="Normal 14 2 2 2 2 3 2" xfId="13799" xr:uid="{00000000-0005-0000-0000-00008B060000}"/>
    <cellStyle name="Normal 14 2 2 2 2 3 3" xfId="8224" xr:uid="{00000000-0005-0000-0000-00008C060000}"/>
    <cellStyle name="Normal 14 2 2 2 2 4" xfId="8225" xr:uid="{00000000-0005-0000-0000-00008D060000}"/>
    <cellStyle name="Normal 14 2 2 2 2 5" xfId="6772" xr:uid="{00000000-0005-0000-0000-00008E060000}"/>
    <cellStyle name="Normal 14 2 2 2 2 6" xfId="11986" xr:uid="{00000000-0005-0000-0000-00008F060000}"/>
    <cellStyle name="Normal 14 2 2 2 2 7" xfId="4947" xr:uid="{00000000-0005-0000-0000-000090060000}"/>
    <cellStyle name="Normal 14 2 2 2 3" xfId="1378" xr:uid="{00000000-0005-0000-0000-000091060000}"/>
    <cellStyle name="Normal 14 2 2 2 3 2" xfId="3335" xr:uid="{00000000-0005-0000-0000-000092060000}"/>
    <cellStyle name="Normal 14 2 2 2 3 2 2" xfId="14001" xr:uid="{00000000-0005-0000-0000-000093060000}"/>
    <cellStyle name="Normal 14 2 2 2 3 2 3" xfId="8226" xr:uid="{00000000-0005-0000-0000-000094060000}"/>
    <cellStyle name="Normal 14 2 2 2 3 3" xfId="8227" xr:uid="{00000000-0005-0000-0000-000095060000}"/>
    <cellStyle name="Normal 14 2 2 2 3 4" xfId="6974" xr:uid="{00000000-0005-0000-0000-000096060000}"/>
    <cellStyle name="Normal 14 2 2 2 3 5" xfId="12188" xr:uid="{00000000-0005-0000-0000-000097060000}"/>
    <cellStyle name="Normal 14 2 2 2 3 6" xfId="5149" xr:uid="{00000000-0005-0000-0000-000098060000}"/>
    <cellStyle name="Normal 14 2 2 2 4" xfId="2766" xr:uid="{00000000-0005-0000-0000-000099060000}"/>
    <cellStyle name="Normal 14 2 2 2 4 2" xfId="13432" xr:uid="{00000000-0005-0000-0000-00009A060000}"/>
    <cellStyle name="Normal 14 2 2 2 4 3" xfId="8228" xr:uid="{00000000-0005-0000-0000-00009B060000}"/>
    <cellStyle name="Normal 14 2 2 2 5" xfId="8229" xr:uid="{00000000-0005-0000-0000-00009C060000}"/>
    <cellStyle name="Normal 14 2 2 2 6" xfId="6405" xr:uid="{00000000-0005-0000-0000-00009D060000}"/>
    <cellStyle name="Normal 14 2 2 2 7" xfId="11619" xr:uid="{00000000-0005-0000-0000-00009E060000}"/>
    <cellStyle name="Normal 14 2 2 2 8" xfId="4580" xr:uid="{00000000-0005-0000-0000-00009F060000}"/>
    <cellStyle name="Normal 14 2 2 3" xfId="849" xr:uid="{00000000-0005-0000-0000-0000A0060000}"/>
    <cellStyle name="Normal 14 2 2 3 2" xfId="1380" xr:uid="{00000000-0005-0000-0000-0000A1060000}"/>
    <cellStyle name="Normal 14 2 2 3 2 2" xfId="3337" xr:uid="{00000000-0005-0000-0000-0000A2060000}"/>
    <cellStyle name="Normal 14 2 2 3 2 2 2" xfId="14003" xr:uid="{00000000-0005-0000-0000-0000A3060000}"/>
    <cellStyle name="Normal 14 2 2 3 2 2 3" xfId="8230" xr:uid="{00000000-0005-0000-0000-0000A4060000}"/>
    <cellStyle name="Normal 14 2 2 3 2 3" xfId="8231" xr:uid="{00000000-0005-0000-0000-0000A5060000}"/>
    <cellStyle name="Normal 14 2 2 3 2 4" xfId="6976" xr:uid="{00000000-0005-0000-0000-0000A6060000}"/>
    <cellStyle name="Normal 14 2 2 3 2 5" xfId="12190" xr:uid="{00000000-0005-0000-0000-0000A7060000}"/>
    <cellStyle name="Normal 14 2 2 3 2 6" xfId="5151" xr:uid="{00000000-0005-0000-0000-0000A8060000}"/>
    <cellStyle name="Normal 14 2 2 3 3" xfId="2904" xr:uid="{00000000-0005-0000-0000-0000A9060000}"/>
    <cellStyle name="Normal 14 2 2 3 3 2" xfId="13570" xr:uid="{00000000-0005-0000-0000-0000AA060000}"/>
    <cellStyle name="Normal 14 2 2 3 3 3" xfId="8232" xr:uid="{00000000-0005-0000-0000-0000AB060000}"/>
    <cellStyle name="Normal 14 2 2 3 4" xfId="8233" xr:uid="{00000000-0005-0000-0000-0000AC060000}"/>
    <cellStyle name="Normal 14 2 2 3 5" xfId="6543" xr:uid="{00000000-0005-0000-0000-0000AD060000}"/>
    <cellStyle name="Normal 14 2 2 3 6" xfId="11757" xr:uid="{00000000-0005-0000-0000-0000AE060000}"/>
    <cellStyle name="Normal 14 2 2 3 7" xfId="4718" xr:uid="{00000000-0005-0000-0000-0000AF060000}"/>
    <cellStyle name="Normal 14 2 2 4" xfId="1377" xr:uid="{00000000-0005-0000-0000-0000B0060000}"/>
    <cellStyle name="Normal 14 2 2 4 2" xfId="3334" xr:uid="{00000000-0005-0000-0000-0000B1060000}"/>
    <cellStyle name="Normal 14 2 2 4 2 2" xfId="14000" xr:uid="{00000000-0005-0000-0000-0000B2060000}"/>
    <cellStyle name="Normal 14 2 2 4 2 3" xfId="8234" xr:uid="{00000000-0005-0000-0000-0000B3060000}"/>
    <cellStyle name="Normal 14 2 2 4 3" xfId="8235" xr:uid="{00000000-0005-0000-0000-0000B4060000}"/>
    <cellStyle name="Normal 14 2 2 4 4" xfId="6973" xr:uid="{00000000-0005-0000-0000-0000B5060000}"/>
    <cellStyle name="Normal 14 2 2 4 5" xfId="12187" xr:uid="{00000000-0005-0000-0000-0000B6060000}"/>
    <cellStyle name="Normal 14 2 2 4 6" xfId="5148" xr:uid="{00000000-0005-0000-0000-0000B7060000}"/>
    <cellStyle name="Normal 14 2 2 5" xfId="2155" xr:uid="{00000000-0005-0000-0000-0000B8060000}"/>
    <cellStyle name="Normal 14 2 2 5 2" xfId="4011" xr:uid="{00000000-0005-0000-0000-0000B9060000}"/>
    <cellStyle name="Normal 14 2 2 5 2 2" xfId="14674" xr:uid="{00000000-0005-0000-0000-0000BA060000}"/>
    <cellStyle name="Normal 14 2 2 5 2 3" xfId="8236" xr:uid="{00000000-0005-0000-0000-0000BB060000}"/>
    <cellStyle name="Normal 14 2 2 5 3" xfId="8237" xr:uid="{00000000-0005-0000-0000-0000BC060000}"/>
    <cellStyle name="Normal 14 2 2 5 4" xfId="7650" xr:uid="{00000000-0005-0000-0000-0000BD060000}"/>
    <cellStyle name="Normal 14 2 2 5 5" xfId="12861" xr:uid="{00000000-0005-0000-0000-0000BE060000}"/>
    <cellStyle name="Normal 14 2 2 5 6" xfId="5822" xr:uid="{00000000-0005-0000-0000-0000BF060000}"/>
    <cellStyle name="Normal 14 2 2 6" xfId="2303" xr:uid="{00000000-0005-0000-0000-0000C0060000}"/>
    <cellStyle name="Normal 14 2 2 6 2" xfId="4147" xr:uid="{00000000-0005-0000-0000-0000C1060000}"/>
    <cellStyle name="Normal 14 2 2 6 2 2" xfId="14810" xr:uid="{00000000-0005-0000-0000-0000C2060000}"/>
    <cellStyle name="Normal 14 2 2 6 2 3" xfId="8238" xr:uid="{00000000-0005-0000-0000-0000C3060000}"/>
    <cellStyle name="Normal 14 2 2 6 3" xfId="7786" xr:uid="{00000000-0005-0000-0000-0000C4060000}"/>
    <cellStyle name="Normal 14 2 2 6 4" xfId="12997" xr:uid="{00000000-0005-0000-0000-0000C5060000}"/>
    <cellStyle name="Normal 14 2 2 6 5" xfId="5958" xr:uid="{00000000-0005-0000-0000-0000C6060000}"/>
    <cellStyle name="Normal 14 2 2 7" xfId="2631" xr:uid="{00000000-0005-0000-0000-0000C7060000}"/>
    <cellStyle name="Normal 14 2 2 7 2" xfId="13297" xr:uid="{00000000-0005-0000-0000-0000C8060000}"/>
    <cellStyle name="Normal 14 2 2 7 3" xfId="8239" xr:uid="{00000000-0005-0000-0000-0000C9060000}"/>
    <cellStyle name="Normal 14 2 2 8" xfId="8240" xr:uid="{00000000-0005-0000-0000-0000CA060000}"/>
    <cellStyle name="Normal 14 2 2 9" xfId="6270" xr:uid="{00000000-0005-0000-0000-0000CB060000}"/>
    <cellStyle name="Normal 14 2 3" xfId="600" xr:uid="{00000000-0005-0000-0000-0000CC060000}"/>
    <cellStyle name="Normal 14 2 3 10" xfId="11527" xr:uid="{00000000-0005-0000-0000-0000CD060000}"/>
    <cellStyle name="Normal 14 2 3 11" xfId="4488" xr:uid="{00000000-0005-0000-0000-0000CE060000}"/>
    <cellStyle name="Normal 14 2 3 2" xfId="742" xr:uid="{00000000-0005-0000-0000-0000CF060000}"/>
    <cellStyle name="Normal 14 2 3 2 2" xfId="1207" xr:uid="{00000000-0005-0000-0000-0000D0060000}"/>
    <cellStyle name="Normal 14 2 3 2 2 2" xfId="1383" xr:uid="{00000000-0005-0000-0000-0000D1060000}"/>
    <cellStyle name="Normal 14 2 3 2 2 2 2" xfId="3340" xr:uid="{00000000-0005-0000-0000-0000D2060000}"/>
    <cellStyle name="Normal 14 2 3 2 2 2 2 2" xfId="14006" xr:uid="{00000000-0005-0000-0000-0000D3060000}"/>
    <cellStyle name="Normal 14 2 3 2 2 2 2 3" xfId="8241" xr:uid="{00000000-0005-0000-0000-0000D4060000}"/>
    <cellStyle name="Normal 14 2 3 2 2 2 3" xfId="8242" xr:uid="{00000000-0005-0000-0000-0000D5060000}"/>
    <cellStyle name="Normal 14 2 3 2 2 2 4" xfId="6979" xr:uid="{00000000-0005-0000-0000-0000D6060000}"/>
    <cellStyle name="Normal 14 2 3 2 2 2 5" xfId="12193" xr:uid="{00000000-0005-0000-0000-0000D7060000}"/>
    <cellStyle name="Normal 14 2 3 2 2 2 6" xfId="5154" xr:uid="{00000000-0005-0000-0000-0000D8060000}"/>
    <cellStyle name="Normal 14 2 3 2 2 3" xfId="3176" xr:uid="{00000000-0005-0000-0000-0000D9060000}"/>
    <cellStyle name="Normal 14 2 3 2 2 3 2" xfId="13842" xr:uid="{00000000-0005-0000-0000-0000DA060000}"/>
    <cellStyle name="Normal 14 2 3 2 2 3 3" xfId="8243" xr:uid="{00000000-0005-0000-0000-0000DB060000}"/>
    <cellStyle name="Normal 14 2 3 2 2 4" xfId="8244" xr:uid="{00000000-0005-0000-0000-0000DC060000}"/>
    <cellStyle name="Normal 14 2 3 2 2 5" xfId="6815" xr:uid="{00000000-0005-0000-0000-0000DD060000}"/>
    <cellStyle name="Normal 14 2 3 2 2 6" xfId="12029" xr:uid="{00000000-0005-0000-0000-0000DE060000}"/>
    <cellStyle name="Normal 14 2 3 2 2 7" xfId="4990" xr:uid="{00000000-0005-0000-0000-0000DF060000}"/>
    <cellStyle name="Normal 14 2 3 2 3" xfId="1382" xr:uid="{00000000-0005-0000-0000-0000E0060000}"/>
    <cellStyle name="Normal 14 2 3 2 3 2" xfId="3339" xr:uid="{00000000-0005-0000-0000-0000E1060000}"/>
    <cellStyle name="Normal 14 2 3 2 3 2 2" xfId="14005" xr:uid="{00000000-0005-0000-0000-0000E2060000}"/>
    <cellStyle name="Normal 14 2 3 2 3 2 3" xfId="8245" xr:uid="{00000000-0005-0000-0000-0000E3060000}"/>
    <cellStyle name="Normal 14 2 3 2 3 3" xfId="8246" xr:uid="{00000000-0005-0000-0000-0000E4060000}"/>
    <cellStyle name="Normal 14 2 3 2 3 4" xfId="6978" xr:uid="{00000000-0005-0000-0000-0000E5060000}"/>
    <cellStyle name="Normal 14 2 3 2 3 5" xfId="12192" xr:uid="{00000000-0005-0000-0000-0000E6060000}"/>
    <cellStyle name="Normal 14 2 3 2 3 6" xfId="5153" xr:uid="{00000000-0005-0000-0000-0000E7060000}"/>
    <cellStyle name="Normal 14 2 3 2 4" xfId="2809" xr:uid="{00000000-0005-0000-0000-0000E8060000}"/>
    <cellStyle name="Normal 14 2 3 2 4 2" xfId="13475" xr:uid="{00000000-0005-0000-0000-0000E9060000}"/>
    <cellStyle name="Normal 14 2 3 2 4 3" xfId="8247" xr:uid="{00000000-0005-0000-0000-0000EA060000}"/>
    <cellStyle name="Normal 14 2 3 2 5" xfId="8248" xr:uid="{00000000-0005-0000-0000-0000EB060000}"/>
    <cellStyle name="Normal 14 2 3 2 6" xfId="6448" xr:uid="{00000000-0005-0000-0000-0000EC060000}"/>
    <cellStyle name="Normal 14 2 3 2 7" xfId="11662" xr:uid="{00000000-0005-0000-0000-0000ED060000}"/>
    <cellStyle name="Normal 14 2 3 2 8" xfId="4623" xr:uid="{00000000-0005-0000-0000-0000EE060000}"/>
    <cellStyle name="Normal 14 2 3 3" xfId="895" xr:uid="{00000000-0005-0000-0000-0000EF060000}"/>
    <cellStyle name="Normal 14 2 3 3 2" xfId="1384" xr:uid="{00000000-0005-0000-0000-0000F0060000}"/>
    <cellStyle name="Normal 14 2 3 3 2 2" xfId="3341" xr:uid="{00000000-0005-0000-0000-0000F1060000}"/>
    <cellStyle name="Normal 14 2 3 3 2 2 2" xfId="14007" xr:uid="{00000000-0005-0000-0000-0000F2060000}"/>
    <cellStyle name="Normal 14 2 3 3 2 2 3" xfId="8249" xr:uid="{00000000-0005-0000-0000-0000F3060000}"/>
    <cellStyle name="Normal 14 2 3 3 2 3" xfId="8250" xr:uid="{00000000-0005-0000-0000-0000F4060000}"/>
    <cellStyle name="Normal 14 2 3 3 2 4" xfId="6980" xr:uid="{00000000-0005-0000-0000-0000F5060000}"/>
    <cellStyle name="Normal 14 2 3 3 2 5" xfId="12194" xr:uid="{00000000-0005-0000-0000-0000F6060000}"/>
    <cellStyle name="Normal 14 2 3 3 2 6" xfId="5155" xr:uid="{00000000-0005-0000-0000-0000F7060000}"/>
    <cellStyle name="Normal 14 2 3 3 3" xfId="2947" xr:uid="{00000000-0005-0000-0000-0000F8060000}"/>
    <cellStyle name="Normal 14 2 3 3 3 2" xfId="13613" xr:uid="{00000000-0005-0000-0000-0000F9060000}"/>
    <cellStyle name="Normal 14 2 3 3 3 3" xfId="8251" xr:uid="{00000000-0005-0000-0000-0000FA060000}"/>
    <cellStyle name="Normal 14 2 3 3 4" xfId="8252" xr:uid="{00000000-0005-0000-0000-0000FB060000}"/>
    <cellStyle name="Normal 14 2 3 3 5" xfId="6586" xr:uid="{00000000-0005-0000-0000-0000FC060000}"/>
    <cellStyle name="Normal 14 2 3 3 6" xfId="11800" xr:uid="{00000000-0005-0000-0000-0000FD060000}"/>
    <cellStyle name="Normal 14 2 3 3 7" xfId="4761" xr:uid="{00000000-0005-0000-0000-0000FE060000}"/>
    <cellStyle name="Normal 14 2 3 4" xfId="1381" xr:uid="{00000000-0005-0000-0000-0000FF060000}"/>
    <cellStyle name="Normal 14 2 3 4 2" xfId="3338" xr:uid="{00000000-0005-0000-0000-000000070000}"/>
    <cellStyle name="Normal 14 2 3 4 2 2" xfId="14004" xr:uid="{00000000-0005-0000-0000-000001070000}"/>
    <cellStyle name="Normal 14 2 3 4 2 3" xfId="8253" xr:uid="{00000000-0005-0000-0000-000002070000}"/>
    <cellStyle name="Normal 14 2 3 4 3" xfId="8254" xr:uid="{00000000-0005-0000-0000-000003070000}"/>
    <cellStyle name="Normal 14 2 3 4 4" xfId="6977" xr:uid="{00000000-0005-0000-0000-000004070000}"/>
    <cellStyle name="Normal 14 2 3 4 5" xfId="12191" xr:uid="{00000000-0005-0000-0000-000005070000}"/>
    <cellStyle name="Normal 14 2 3 4 6" xfId="5152" xr:uid="{00000000-0005-0000-0000-000006070000}"/>
    <cellStyle name="Normal 14 2 3 5" xfId="2202" xr:uid="{00000000-0005-0000-0000-000007070000}"/>
    <cellStyle name="Normal 14 2 3 5 2" xfId="4055" xr:uid="{00000000-0005-0000-0000-000008070000}"/>
    <cellStyle name="Normal 14 2 3 5 2 2" xfId="14718" xr:uid="{00000000-0005-0000-0000-000009070000}"/>
    <cellStyle name="Normal 14 2 3 5 2 3" xfId="8255" xr:uid="{00000000-0005-0000-0000-00000A070000}"/>
    <cellStyle name="Normal 14 2 3 5 3" xfId="8256" xr:uid="{00000000-0005-0000-0000-00000B070000}"/>
    <cellStyle name="Normal 14 2 3 5 4" xfId="7694" xr:uid="{00000000-0005-0000-0000-00000C070000}"/>
    <cellStyle name="Normal 14 2 3 5 5" xfId="12905" xr:uid="{00000000-0005-0000-0000-00000D070000}"/>
    <cellStyle name="Normal 14 2 3 5 6" xfId="5866" xr:uid="{00000000-0005-0000-0000-00000E070000}"/>
    <cellStyle name="Normal 14 2 3 6" xfId="2346" xr:uid="{00000000-0005-0000-0000-00000F070000}"/>
    <cellStyle name="Normal 14 2 3 6 2" xfId="4190" xr:uid="{00000000-0005-0000-0000-000010070000}"/>
    <cellStyle name="Normal 14 2 3 6 2 2" xfId="14853" xr:uid="{00000000-0005-0000-0000-000011070000}"/>
    <cellStyle name="Normal 14 2 3 6 2 3" xfId="8257" xr:uid="{00000000-0005-0000-0000-000012070000}"/>
    <cellStyle name="Normal 14 2 3 6 3" xfId="7829" xr:uid="{00000000-0005-0000-0000-000013070000}"/>
    <cellStyle name="Normal 14 2 3 6 4" xfId="13040" xr:uid="{00000000-0005-0000-0000-000014070000}"/>
    <cellStyle name="Normal 14 2 3 6 5" xfId="6001" xr:uid="{00000000-0005-0000-0000-000015070000}"/>
    <cellStyle name="Normal 14 2 3 7" xfId="2674" xr:uid="{00000000-0005-0000-0000-000016070000}"/>
    <cellStyle name="Normal 14 2 3 7 2" xfId="13340" xr:uid="{00000000-0005-0000-0000-000017070000}"/>
    <cellStyle name="Normal 14 2 3 7 3" xfId="8258" xr:uid="{00000000-0005-0000-0000-000018070000}"/>
    <cellStyle name="Normal 14 2 3 8" xfId="8259" xr:uid="{00000000-0005-0000-0000-000019070000}"/>
    <cellStyle name="Normal 14 2 3 9" xfId="6313" xr:uid="{00000000-0005-0000-0000-00001A070000}"/>
    <cellStyle name="Normal 14 2 4" xfId="434" xr:uid="{00000000-0005-0000-0000-00001B070000}"/>
    <cellStyle name="Normal 14 2 4 2" xfId="1005" xr:uid="{00000000-0005-0000-0000-00001C070000}"/>
    <cellStyle name="Normal 14 2 4 2 2" xfId="1386" xr:uid="{00000000-0005-0000-0000-00001D070000}"/>
    <cellStyle name="Normal 14 2 4 2 2 2" xfId="3343" xr:uid="{00000000-0005-0000-0000-00001E070000}"/>
    <cellStyle name="Normal 14 2 4 2 2 2 2" xfId="14009" xr:uid="{00000000-0005-0000-0000-00001F070000}"/>
    <cellStyle name="Normal 14 2 4 2 2 2 3" xfId="8260" xr:uid="{00000000-0005-0000-0000-000020070000}"/>
    <cellStyle name="Normal 14 2 4 2 2 3" xfId="8261" xr:uid="{00000000-0005-0000-0000-000021070000}"/>
    <cellStyle name="Normal 14 2 4 2 2 4" xfId="6982" xr:uid="{00000000-0005-0000-0000-000022070000}"/>
    <cellStyle name="Normal 14 2 4 2 2 5" xfId="12196" xr:uid="{00000000-0005-0000-0000-000023070000}"/>
    <cellStyle name="Normal 14 2 4 2 2 6" xfId="5157" xr:uid="{00000000-0005-0000-0000-000024070000}"/>
    <cellStyle name="Normal 14 2 4 2 3" xfId="3037" xr:uid="{00000000-0005-0000-0000-000025070000}"/>
    <cellStyle name="Normal 14 2 4 2 3 2" xfId="13703" xr:uid="{00000000-0005-0000-0000-000026070000}"/>
    <cellStyle name="Normal 14 2 4 2 3 3" xfId="8262" xr:uid="{00000000-0005-0000-0000-000027070000}"/>
    <cellStyle name="Normal 14 2 4 2 4" xfId="8263" xr:uid="{00000000-0005-0000-0000-000028070000}"/>
    <cellStyle name="Normal 14 2 4 2 5" xfId="6676" xr:uid="{00000000-0005-0000-0000-000029070000}"/>
    <cellStyle name="Normal 14 2 4 2 6" xfId="11890" xr:uid="{00000000-0005-0000-0000-00002A070000}"/>
    <cellStyle name="Normal 14 2 4 2 7" xfId="4851" xr:uid="{00000000-0005-0000-0000-00002B070000}"/>
    <cellStyle name="Normal 14 2 4 3" xfId="1385" xr:uid="{00000000-0005-0000-0000-00002C070000}"/>
    <cellStyle name="Normal 14 2 4 3 2" xfId="3342" xr:uid="{00000000-0005-0000-0000-00002D070000}"/>
    <cellStyle name="Normal 14 2 4 3 2 2" xfId="14008" xr:uid="{00000000-0005-0000-0000-00002E070000}"/>
    <cellStyle name="Normal 14 2 4 3 2 3" xfId="8264" xr:uid="{00000000-0005-0000-0000-00002F070000}"/>
    <cellStyle name="Normal 14 2 4 3 3" xfId="8265" xr:uid="{00000000-0005-0000-0000-000030070000}"/>
    <cellStyle name="Normal 14 2 4 3 4" xfId="6981" xr:uid="{00000000-0005-0000-0000-000031070000}"/>
    <cellStyle name="Normal 14 2 4 3 5" xfId="12195" xr:uid="{00000000-0005-0000-0000-000032070000}"/>
    <cellStyle name="Normal 14 2 4 3 6" xfId="5156" xr:uid="{00000000-0005-0000-0000-000033070000}"/>
    <cellStyle name="Normal 14 2 4 4" xfId="2585" xr:uid="{00000000-0005-0000-0000-000034070000}"/>
    <cellStyle name="Normal 14 2 4 4 2" xfId="13251" xr:uid="{00000000-0005-0000-0000-000035070000}"/>
    <cellStyle name="Normal 14 2 4 4 3" xfId="8266" xr:uid="{00000000-0005-0000-0000-000036070000}"/>
    <cellStyle name="Normal 14 2 4 5" xfId="8267" xr:uid="{00000000-0005-0000-0000-000037070000}"/>
    <cellStyle name="Normal 14 2 4 6" xfId="6224" xr:uid="{00000000-0005-0000-0000-000038070000}"/>
    <cellStyle name="Normal 14 2 4 7" xfId="11438" xr:uid="{00000000-0005-0000-0000-000039070000}"/>
    <cellStyle name="Normal 14 2 4 8" xfId="4399" xr:uid="{00000000-0005-0000-0000-00003A070000}"/>
    <cellStyle name="Normal 14 2 5" xfId="652" xr:uid="{00000000-0005-0000-0000-00003B070000}"/>
    <cellStyle name="Normal 14 2 5 2" xfId="1118" xr:uid="{00000000-0005-0000-0000-00003C070000}"/>
    <cellStyle name="Normal 14 2 5 2 2" xfId="1388" xr:uid="{00000000-0005-0000-0000-00003D070000}"/>
    <cellStyle name="Normal 14 2 5 2 2 2" xfId="3345" xr:uid="{00000000-0005-0000-0000-00003E070000}"/>
    <cellStyle name="Normal 14 2 5 2 2 2 2" xfId="14011" xr:uid="{00000000-0005-0000-0000-00003F070000}"/>
    <cellStyle name="Normal 14 2 5 2 2 2 3" xfId="8268" xr:uid="{00000000-0005-0000-0000-000040070000}"/>
    <cellStyle name="Normal 14 2 5 2 2 3" xfId="8269" xr:uid="{00000000-0005-0000-0000-000041070000}"/>
    <cellStyle name="Normal 14 2 5 2 2 4" xfId="6984" xr:uid="{00000000-0005-0000-0000-000042070000}"/>
    <cellStyle name="Normal 14 2 5 2 2 5" xfId="12198" xr:uid="{00000000-0005-0000-0000-000043070000}"/>
    <cellStyle name="Normal 14 2 5 2 2 6" xfId="5159" xr:uid="{00000000-0005-0000-0000-000044070000}"/>
    <cellStyle name="Normal 14 2 5 2 3" xfId="3087" xr:uid="{00000000-0005-0000-0000-000045070000}"/>
    <cellStyle name="Normal 14 2 5 2 3 2" xfId="13753" xr:uid="{00000000-0005-0000-0000-000046070000}"/>
    <cellStyle name="Normal 14 2 5 2 3 3" xfId="8270" xr:uid="{00000000-0005-0000-0000-000047070000}"/>
    <cellStyle name="Normal 14 2 5 2 4" xfId="8271" xr:uid="{00000000-0005-0000-0000-000048070000}"/>
    <cellStyle name="Normal 14 2 5 2 5" xfId="6726" xr:uid="{00000000-0005-0000-0000-000049070000}"/>
    <cellStyle name="Normal 14 2 5 2 6" xfId="11940" xr:uid="{00000000-0005-0000-0000-00004A070000}"/>
    <cellStyle name="Normal 14 2 5 2 7" xfId="4901" xr:uid="{00000000-0005-0000-0000-00004B070000}"/>
    <cellStyle name="Normal 14 2 5 3" xfId="1387" xr:uid="{00000000-0005-0000-0000-00004C070000}"/>
    <cellStyle name="Normal 14 2 5 3 2" xfId="3344" xr:uid="{00000000-0005-0000-0000-00004D070000}"/>
    <cellStyle name="Normal 14 2 5 3 2 2" xfId="14010" xr:uid="{00000000-0005-0000-0000-00004E070000}"/>
    <cellStyle name="Normal 14 2 5 3 2 3" xfId="8272" xr:uid="{00000000-0005-0000-0000-00004F070000}"/>
    <cellStyle name="Normal 14 2 5 3 3" xfId="8273" xr:uid="{00000000-0005-0000-0000-000050070000}"/>
    <cellStyle name="Normal 14 2 5 3 4" xfId="6983" xr:uid="{00000000-0005-0000-0000-000051070000}"/>
    <cellStyle name="Normal 14 2 5 3 5" xfId="12197" xr:uid="{00000000-0005-0000-0000-000052070000}"/>
    <cellStyle name="Normal 14 2 5 3 6" xfId="5158" xr:uid="{00000000-0005-0000-0000-000053070000}"/>
    <cellStyle name="Normal 14 2 5 4" xfId="2720" xr:uid="{00000000-0005-0000-0000-000054070000}"/>
    <cellStyle name="Normal 14 2 5 4 2" xfId="13386" xr:uid="{00000000-0005-0000-0000-000055070000}"/>
    <cellStyle name="Normal 14 2 5 4 3" xfId="8274" xr:uid="{00000000-0005-0000-0000-000056070000}"/>
    <cellStyle name="Normal 14 2 5 5" xfId="8275" xr:uid="{00000000-0005-0000-0000-000057070000}"/>
    <cellStyle name="Normal 14 2 5 6" xfId="6359" xr:uid="{00000000-0005-0000-0000-000058070000}"/>
    <cellStyle name="Normal 14 2 5 7" xfId="11573" xr:uid="{00000000-0005-0000-0000-000059070000}"/>
    <cellStyle name="Normal 14 2 5 8" xfId="4534" xr:uid="{00000000-0005-0000-0000-00005A070000}"/>
    <cellStyle name="Normal 14 2 6" xfId="318" xr:uid="{00000000-0005-0000-0000-00005B070000}"/>
    <cellStyle name="Normal 14 2 6 2" xfId="946" xr:uid="{00000000-0005-0000-0000-00005C070000}"/>
    <cellStyle name="Normal 14 2 6 2 2" xfId="1390" xr:uid="{00000000-0005-0000-0000-00005D070000}"/>
    <cellStyle name="Normal 14 2 6 2 2 2" xfId="3347" xr:uid="{00000000-0005-0000-0000-00005E070000}"/>
    <cellStyle name="Normal 14 2 6 2 2 2 2" xfId="14013" xr:uid="{00000000-0005-0000-0000-00005F070000}"/>
    <cellStyle name="Normal 14 2 6 2 2 2 3" xfId="8276" xr:uid="{00000000-0005-0000-0000-000060070000}"/>
    <cellStyle name="Normal 14 2 6 2 2 3" xfId="8277" xr:uid="{00000000-0005-0000-0000-000061070000}"/>
    <cellStyle name="Normal 14 2 6 2 2 4" xfId="6986" xr:uid="{00000000-0005-0000-0000-000062070000}"/>
    <cellStyle name="Normal 14 2 6 2 2 5" xfId="12200" xr:uid="{00000000-0005-0000-0000-000063070000}"/>
    <cellStyle name="Normal 14 2 6 2 2 6" xfId="5161" xr:uid="{00000000-0005-0000-0000-000064070000}"/>
    <cellStyle name="Normal 14 2 6 2 3" xfId="2993" xr:uid="{00000000-0005-0000-0000-000065070000}"/>
    <cellStyle name="Normal 14 2 6 2 3 2" xfId="13659" xr:uid="{00000000-0005-0000-0000-000066070000}"/>
    <cellStyle name="Normal 14 2 6 2 3 3" xfId="8278" xr:uid="{00000000-0005-0000-0000-000067070000}"/>
    <cellStyle name="Normal 14 2 6 2 4" xfId="8279" xr:uid="{00000000-0005-0000-0000-000068070000}"/>
    <cellStyle name="Normal 14 2 6 2 5" xfId="6632" xr:uid="{00000000-0005-0000-0000-000069070000}"/>
    <cellStyle name="Normal 14 2 6 2 6" xfId="11846" xr:uid="{00000000-0005-0000-0000-00006A070000}"/>
    <cellStyle name="Normal 14 2 6 2 7" xfId="4807" xr:uid="{00000000-0005-0000-0000-00006B070000}"/>
    <cellStyle name="Normal 14 2 6 3" xfId="1389" xr:uid="{00000000-0005-0000-0000-00006C070000}"/>
    <cellStyle name="Normal 14 2 6 3 2" xfId="3346" xr:uid="{00000000-0005-0000-0000-00006D070000}"/>
    <cellStyle name="Normal 14 2 6 3 2 2" xfId="14012" xr:uid="{00000000-0005-0000-0000-00006E070000}"/>
    <cellStyle name="Normal 14 2 6 3 2 3" xfId="8280" xr:uid="{00000000-0005-0000-0000-00006F070000}"/>
    <cellStyle name="Normal 14 2 6 3 3" xfId="8281" xr:uid="{00000000-0005-0000-0000-000070070000}"/>
    <cellStyle name="Normal 14 2 6 3 4" xfId="6985" xr:uid="{00000000-0005-0000-0000-000071070000}"/>
    <cellStyle name="Normal 14 2 6 3 5" xfId="12199" xr:uid="{00000000-0005-0000-0000-000072070000}"/>
    <cellStyle name="Normal 14 2 6 3 6" xfId="5160" xr:uid="{00000000-0005-0000-0000-000073070000}"/>
    <cellStyle name="Normal 14 2 6 4" xfId="2536" xr:uid="{00000000-0005-0000-0000-000074070000}"/>
    <cellStyle name="Normal 14 2 6 4 2" xfId="13202" xr:uid="{00000000-0005-0000-0000-000075070000}"/>
    <cellStyle name="Normal 14 2 6 4 3" xfId="8282" xr:uid="{00000000-0005-0000-0000-000076070000}"/>
    <cellStyle name="Normal 14 2 6 5" xfId="8283" xr:uid="{00000000-0005-0000-0000-000077070000}"/>
    <cellStyle name="Normal 14 2 6 6" xfId="6175" xr:uid="{00000000-0005-0000-0000-000078070000}"/>
    <cellStyle name="Normal 14 2 6 7" xfId="11389" xr:uid="{00000000-0005-0000-0000-000079070000}"/>
    <cellStyle name="Normal 14 2 6 8" xfId="4350" xr:uid="{00000000-0005-0000-0000-00007A070000}"/>
    <cellStyle name="Normal 14 2 7" xfId="801" xr:uid="{00000000-0005-0000-0000-00007B070000}"/>
    <cellStyle name="Normal 14 2 7 2" xfId="1391" xr:uid="{00000000-0005-0000-0000-00007C070000}"/>
    <cellStyle name="Normal 14 2 7 2 2" xfId="3348" xr:uid="{00000000-0005-0000-0000-00007D070000}"/>
    <cellStyle name="Normal 14 2 7 2 2 2" xfId="14014" xr:uid="{00000000-0005-0000-0000-00007E070000}"/>
    <cellStyle name="Normal 14 2 7 2 2 3" xfId="8284" xr:uid="{00000000-0005-0000-0000-00007F070000}"/>
    <cellStyle name="Normal 14 2 7 2 3" xfId="8285" xr:uid="{00000000-0005-0000-0000-000080070000}"/>
    <cellStyle name="Normal 14 2 7 2 4" xfId="6987" xr:uid="{00000000-0005-0000-0000-000081070000}"/>
    <cellStyle name="Normal 14 2 7 2 5" xfId="12201" xr:uid="{00000000-0005-0000-0000-000082070000}"/>
    <cellStyle name="Normal 14 2 7 2 6" xfId="5162" xr:uid="{00000000-0005-0000-0000-000083070000}"/>
    <cellStyle name="Normal 14 2 7 3" xfId="2858" xr:uid="{00000000-0005-0000-0000-000084070000}"/>
    <cellStyle name="Normal 14 2 7 3 2" xfId="13524" xr:uid="{00000000-0005-0000-0000-000085070000}"/>
    <cellStyle name="Normal 14 2 7 3 3" xfId="8286" xr:uid="{00000000-0005-0000-0000-000086070000}"/>
    <cellStyle name="Normal 14 2 7 4" xfId="8287" xr:uid="{00000000-0005-0000-0000-000087070000}"/>
    <cellStyle name="Normal 14 2 7 5" xfId="6497" xr:uid="{00000000-0005-0000-0000-000088070000}"/>
    <cellStyle name="Normal 14 2 7 6" xfId="11711" xr:uid="{00000000-0005-0000-0000-000089070000}"/>
    <cellStyle name="Normal 14 2 7 7" xfId="4672" xr:uid="{00000000-0005-0000-0000-00008A070000}"/>
    <cellStyle name="Normal 14 2 8" xfId="1268" xr:uid="{00000000-0005-0000-0000-00008B070000}"/>
    <cellStyle name="Normal 14 2 8 2" xfId="3225" xr:uid="{00000000-0005-0000-0000-00008C070000}"/>
    <cellStyle name="Normal 14 2 8 2 2" xfId="13891" xr:uid="{00000000-0005-0000-0000-00008D070000}"/>
    <cellStyle name="Normal 14 2 8 2 3" xfId="8288" xr:uid="{00000000-0005-0000-0000-00008E070000}"/>
    <cellStyle name="Normal 14 2 8 3" xfId="8289" xr:uid="{00000000-0005-0000-0000-00008F070000}"/>
    <cellStyle name="Normal 14 2 8 4" xfId="6864" xr:uid="{00000000-0005-0000-0000-000090070000}"/>
    <cellStyle name="Normal 14 2 8 5" xfId="12078" xr:uid="{00000000-0005-0000-0000-000091070000}"/>
    <cellStyle name="Normal 14 2 8 6" xfId="5039" xr:uid="{00000000-0005-0000-0000-000092070000}"/>
    <cellStyle name="Normal 14 2 9" xfId="211" xr:uid="{00000000-0005-0000-0000-000093070000}"/>
    <cellStyle name="Normal 14 2 9 2" xfId="2491" xr:uid="{00000000-0005-0000-0000-000094070000}"/>
    <cellStyle name="Normal 14 2 9 2 2" xfId="13158" xr:uid="{00000000-0005-0000-0000-000095070000}"/>
    <cellStyle name="Normal 14 2 9 2 3" xfId="8290" xr:uid="{00000000-0005-0000-0000-000096070000}"/>
    <cellStyle name="Normal 14 2 9 3" xfId="8291" xr:uid="{00000000-0005-0000-0000-000097070000}"/>
    <cellStyle name="Normal 14 2 9 4" xfId="6130" xr:uid="{00000000-0005-0000-0000-000098070000}"/>
    <cellStyle name="Normal 14 2 9 5" xfId="11345" xr:uid="{00000000-0005-0000-0000-000099070000}"/>
    <cellStyle name="Normal 14 2 9 6" xfId="4306" xr:uid="{00000000-0005-0000-0000-00009A070000}"/>
    <cellStyle name="Normal 14 3" xfId="143" xr:uid="{00000000-0005-0000-0000-00009B070000}"/>
    <cellStyle name="Normal 14 3 10" xfId="2107" xr:uid="{00000000-0005-0000-0000-00009C070000}"/>
    <cellStyle name="Normal 14 3 10 2" xfId="3966" xr:uid="{00000000-0005-0000-0000-00009D070000}"/>
    <cellStyle name="Normal 14 3 10 2 2" xfId="14629" xr:uid="{00000000-0005-0000-0000-00009E070000}"/>
    <cellStyle name="Normal 14 3 10 2 3" xfId="8292" xr:uid="{00000000-0005-0000-0000-00009F070000}"/>
    <cellStyle name="Normal 14 3 10 3" xfId="8293" xr:uid="{00000000-0005-0000-0000-0000A0070000}"/>
    <cellStyle name="Normal 14 3 10 4" xfId="7605" xr:uid="{00000000-0005-0000-0000-0000A1070000}"/>
    <cellStyle name="Normal 14 3 10 5" xfId="12816" xr:uid="{00000000-0005-0000-0000-0000A2070000}"/>
    <cellStyle name="Normal 14 3 10 6" xfId="5777" xr:uid="{00000000-0005-0000-0000-0000A3070000}"/>
    <cellStyle name="Normal 14 3 11" xfId="2258" xr:uid="{00000000-0005-0000-0000-0000A4070000}"/>
    <cellStyle name="Normal 14 3 11 2" xfId="4102" xr:uid="{00000000-0005-0000-0000-0000A5070000}"/>
    <cellStyle name="Normal 14 3 11 2 2" xfId="14765" xr:uid="{00000000-0005-0000-0000-0000A6070000}"/>
    <cellStyle name="Normal 14 3 11 2 3" xfId="8294" xr:uid="{00000000-0005-0000-0000-0000A7070000}"/>
    <cellStyle name="Normal 14 3 11 3" xfId="7741" xr:uid="{00000000-0005-0000-0000-0000A8070000}"/>
    <cellStyle name="Normal 14 3 11 4" xfId="12952" xr:uid="{00000000-0005-0000-0000-0000A9070000}"/>
    <cellStyle name="Normal 14 3 11 5" xfId="5913" xr:uid="{00000000-0005-0000-0000-0000AA070000}"/>
    <cellStyle name="Normal 14 3 12" xfId="2479" xr:uid="{00000000-0005-0000-0000-0000AB070000}"/>
    <cellStyle name="Normal 14 3 12 2" xfId="8295" xr:uid="{00000000-0005-0000-0000-0000AC070000}"/>
    <cellStyle name="Normal 14 3 12 3" xfId="13147" xr:uid="{00000000-0005-0000-0000-0000AD070000}"/>
    <cellStyle name="Normal 14 3 12 4" xfId="6059" xr:uid="{00000000-0005-0000-0000-0000AE070000}"/>
    <cellStyle name="Normal 14 3 13" xfId="8296" xr:uid="{00000000-0005-0000-0000-0000AF070000}"/>
    <cellStyle name="Normal 14 3 14" xfId="6118" xr:uid="{00000000-0005-0000-0000-0000B0070000}"/>
    <cellStyle name="Normal 14 3 15" xfId="11334" xr:uid="{00000000-0005-0000-0000-0000B1070000}"/>
    <cellStyle name="Normal 14 3 16" xfId="4295" xr:uid="{00000000-0005-0000-0000-0000B2070000}"/>
    <cellStyle name="Normal 14 3 2" xfId="494" xr:uid="{00000000-0005-0000-0000-0000B3070000}"/>
    <cellStyle name="Normal 14 3 2 10" xfId="11485" xr:uid="{00000000-0005-0000-0000-0000B4070000}"/>
    <cellStyle name="Normal 14 3 2 11" xfId="4446" xr:uid="{00000000-0005-0000-0000-0000B5070000}"/>
    <cellStyle name="Normal 14 3 2 2" xfId="699" xr:uid="{00000000-0005-0000-0000-0000B6070000}"/>
    <cellStyle name="Normal 14 3 2 2 2" xfId="1165" xr:uid="{00000000-0005-0000-0000-0000B7070000}"/>
    <cellStyle name="Normal 14 3 2 2 2 2" xfId="1394" xr:uid="{00000000-0005-0000-0000-0000B8070000}"/>
    <cellStyle name="Normal 14 3 2 2 2 2 2" xfId="3351" xr:uid="{00000000-0005-0000-0000-0000B9070000}"/>
    <cellStyle name="Normal 14 3 2 2 2 2 2 2" xfId="14017" xr:uid="{00000000-0005-0000-0000-0000BA070000}"/>
    <cellStyle name="Normal 14 3 2 2 2 2 2 3" xfId="8297" xr:uid="{00000000-0005-0000-0000-0000BB070000}"/>
    <cellStyle name="Normal 14 3 2 2 2 2 3" xfId="8298" xr:uid="{00000000-0005-0000-0000-0000BC070000}"/>
    <cellStyle name="Normal 14 3 2 2 2 2 4" xfId="6990" xr:uid="{00000000-0005-0000-0000-0000BD070000}"/>
    <cellStyle name="Normal 14 3 2 2 2 2 5" xfId="12204" xr:uid="{00000000-0005-0000-0000-0000BE070000}"/>
    <cellStyle name="Normal 14 3 2 2 2 2 6" xfId="5165" xr:uid="{00000000-0005-0000-0000-0000BF070000}"/>
    <cellStyle name="Normal 14 3 2 2 2 3" xfId="3134" xr:uid="{00000000-0005-0000-0000-0000C0070000}"/>
    <cellStyle name="Normal 14 3 2 2 2 3 2" xfId="13800" xr:uid="{00000000-0005-0000-0000-0000C1070000}"/>
    <cellStyle name="Normal 14 3 2 2 2 3 3" xfId="8299" xr:uid="{00000000-0005-0000-0000-0000C2070000}"/>
    <cellStyle name="Normal 14 3 2 2 2 4" xfId="8300" xr:uid="{00000000-0005-0000-0000-0000C3070000}"/>
    <cellStyle name="Normal 14 3 2 2 2 5" xfId="6773" xr:uid="{00000000-0005-0000-0000-0000C4070000}"/>
    <cellStyle name="Normal 14 3 2 2 2 6" xfId="11987" xr:uid="{00000000-0005-0000-0000-0000C5070000}"/>
    <cellStyle name="Normal 14 3 2 2 2 7" xfId="4948" xr:uid="{00000000-0005-0000-0000-0000C6070000}"/>
    <cellStyle name="Normal 14 3 2 2 3" xfId="1393" xr:uid="{00000000-0005-0000-0000-0000C7070000}"/>
    <cellStyle name="Normal 14 3 2 2 3 2" xfId="3350" xr:uid="{00000000-0005-0000-0000-0000C8070000}"/>
    <cellStyle name="Normal 14 3 2 2 3 2 2" xfId="14016" xr:uid="{00000000-0005-0000-0000-0000C9070000}"/>
    <cellStyle name="Normal 14 3 2 2 3 2 3" xfId="8301" xr:uid="{00000000-0005-0000-0000-0000CA070000}"/>
    <cellStyle name="Normal 14 3 2 2 3 3" xfId="8302" xr:uid="{00000000-0005-0000-0000-0000CB070000}"/>
    <cellStyle name="Normal 14 3 2 2 3 4" xfId="6989" xr:uid="{00000000-0005-0000-0000-0000CC070000}"/>
    <cellStyle name="Normal 14 3 2 2 3 5" xfId="12203" xr:uid="{00000000-0005-0000-0000-0000CD070000}"/>
    <cellStyle name="Normal 14 3 2 2 3 6" xfId="5164" xr:uid="{00000000-0005-0000-0000-0000CE070000}"/>
    <cellStyle name="Normal 14 3 2 2 4" xfId="2767" xr:uid="{00000000-0005-0000-0000-0000CF070000}"/>
    <cellStyle name="Normal 14 3 2 2 4 2" xfId="13433" xr:uid="{00000000-0005-0000-0000-0000D0070000}"/>
    <cellStyle name="Normal 14 3 2 2 4 3" xfId="8303" xr:uid="{00000000-0005-0000-0000-0000D1070000}"/>
    <cellStyle name="Normal 14 3 2 2 5" xfId="8304" xr:uid="{00000000-0005-0000-0000-0000D2070000}"/>
    <cellStyle name="Normal 14 3 2 2 6" xfId="6406" xr:uid="{00000000-0005-0000-0000-0000D3070000}"/>
    <cellStyle name="Normal 14 3 2 2 7" xfId="11620" xr:uid="{00000000-0005-0000-0000-0000D4070000}"/>
    <cellStyle name="Normal 14 3 2 2 8" xfId="4581" xr:uid="{00000000-0005-0000-0000-0000D5070000}"/>
    <cellStyle name="Normal 14 3 2 3" xfId="850" xr:uid="{00000000-0005-0000-0000-0000D6070000}"/>
    <cellStyle name="Normal 14 3 2 3 2" xfId="1395" xr:uid="{00000000-0005-0000-0000-0000D7070000}"/>
    <cellStyle name="Normal 14 3 2 3 2 2" xfId="3352" xr:uid="{00000000-0005-0000-0000-0000D8070000}"/>
    <cellStyle name="Normal 14 3 2 3 2 2 2" xfId="14018" xr:uid="{00000000-0005-0000-0000-0000D9070000}"/>
    <cellStyle name="Normal 14 3 2 3 2 2 3" xfId="8305" xr:uid="{00000000-0005-0000-0000-0000DA070000}"/>
    <cellStyle name="Normal 14 3 2 3 2 3" xfId="8306" xr:uid="{00000000-0005-0000-0000-0000DB070000}"/>
    <cellStyle name="Normal 14 3 2 3 2 4" xfId="6991" xr:uid="{00000000-0005-0000-0000-0000DC070000}"/>
    <cellStyle name="Normal 14 3 2 3 2 5" xfId="12205" xr:uid="{00000000-0005-0000-0000-0000DD070000}"/>
    <cellStyle name="Normal 14 3 2 3 2 6" xfId="5166" xr:uid="{00000000-0005-0000-0000-0000DE070000}"/>
    <cellStyle name="Normal 14 3 2 3 3" xfId="2905" xr:uid="{00000000-0005-0000-0000-0000DF070000}"/>
    <cellStyle name="Normal 14 3 2 3 3 2" xfId="13571" xr:uid="{00000000-0005-0000-0000-0000E0070000}"/>
    <cellStyle name="Normal 14 3 2 3 3 3" xfId="8307" xr:uid="{00000000-0005-0000-0000-0000E1070000}"/>
    <cellStyle name="Normal 14 3 2 3 4" xfId="8308" xr:uid="{00000000-0005-0000-0000-0000E2070000}"/>
    <cellStyle name="Normal 14 3 2 3 5" xfId="6544" xr:uid="{00000000-0005-0000-0000-0000E3070000}"/>
    <cellStyle name="Normal 14 3 2 3 6" xfId="11758" xr:uid="{00000000-0005-0000-0000-0000E4070000}"/>
    <cellStyle name="Normal 14 3 2 3 7" xfId="4719" xr:uid="{00000000-0005-0000-0000-0000E5070000}"/>
    <cellStyle name="Normal 14 3 2 4" xfId="1392" xr:uid="{00000000-0005-0000-0000-0000E6070000}"/>
    <cellStyle name="Normal 14 3 2 4 2" xfId="3349" xr:uid="{00000000-0005-0000-0000-0000E7070000}"/>
    <cellStyle name="Normal 14 3 2 4 2 2" xfId="14015" xr:uid="{00000000-0005-0000-0000-0000E8070000}"/>
    <cellStyle name="Normal 14 3 2 4 2 3" xfId="8309" xr:uid="{00000000-0005-0000-0000-0000E9070000}"/>
    <cellStyle name="Normal 14 3 2 4 3" xfId="8310" xr:uid="{00000000-0005-0000-0000-0000EA070000}"/>
    <cellStyle name="Normal 14 3 2 4 4" xfId="6988" xr:uid="{00000000-0005-0000-0000-0000EB070000}"/>
    <cellStyle name="Normal 14 3 2 4 5" xfId="12202" xr:uid="{00000000-0005-0000-0000-0000EC070000}"/>
    <cellStyle name="Normal 14 3 2 4 6" xfId="5163" xr:uid="{00000000-0005-0000-0000-0000ED070000}"/>
    <cellStyle name="Normal 14 3 2 5" xfId="2156" xr:uid="{00000000-0005-0000-0000-0000EE070000}"/>
    <cellStyle name="Normal 14 3 2 5 2" xfId="4012" xr:uid="{00000000-0005-0000-0000-0000EF070000}"/>
    <cellStyle name="Normal 14 3 2 5 2 2" xfId="14675" xr:uid="{00000000-0005-0000-0000-0000F0070000}"/>
    <cellStyle name="Normal 14 3 2 5 2 3" xfId="8311" xr:uid="{00000000-0005-0000-0000-0000F1070000}"/>
    <cellStyle name="Normal 14 3 2 5 3" xfId="8312" xr:uid="{00000000-0005-0000-0000-0000F2070000}"/>
    <cellStyle name="Normal 14 3 2 5 4" xfId="7651" xr:uid="{00000000-0005-0000-0000-0000F3070000}"/>
    <cellStyle name="Normal 14 3 2 5 5" xfId="12862" xr:uid="{00000000-0005-0000-0000-0000F4070000}"/>
    <cellStyle name="Normal 14 3 2 5 6" xfId="5823" xr:uid="{00000000-0005-0000-0000-0000F5070000}"/>
    <cellStyle name="Normal 14 3 2 6" xfId="2304" xr:uid="{00000000-0005-0000-0000-0000F6070000}"/>
    <cellStyle name="Normal 14 3 2 6 2" xfId="4148" xr:uid="{00000000-0005-0000-0000-0000F7070000}"/>
    <cellStyle name="Normal 14 3 2 6 2 2" xfId="14811" xr:uid="{00000000-0005-0000-0000-0000F8070000}"/>
    <cellStyle name="Normal 14 3 2 6 2 3" xfId="8313" xr:uid="{00000000-0005-0000-0000-0000F9070000}"/>
    <cellStyle name="Normal 14 3 2 6 3" xfId="7787" xr:uid="{00000000-0005-0000-0000-0000FA070000}"/>
    <cellStyle name="Normal 14 3 2 6 4" xfId="12998" xr:uid="{00000000-0005-0000-0000-0000FB070000}"/>
    <cellStyle name="Normal 14 3 2 6 5" xfId="5959" xr:uid="{00000000-0005-0000-0000-0000FC070000}"/>
    <cellStyle name="Normal 14 3 2 7" xfId="2632" xr:uid="{00000000-0005-0000-0000-0000FD070000}"/>
    <cellStyle name="Normal 14 3 2 7 2" xfId="13298" xr:uid="{00000000-0005-0000-0000-0000FE070000}"/>
    <cellStyle name="Normal 14 3 2 7 3" xfId="8314" xr:uid="{00000000-0005-0000-0000-0000FF070000}"/>
    <cellStyle name="Normal 14 3 2 8" xfId="8315" xr:uid="{00000000-0005-0000-0000-000000080000}"/>
    <cellStyle name="Normal 14 3 2 9" xfId="6271" xr:uid="{00000000-0005-0000-0000-000001080000}"/>
    <cellStyle name="Normal 14 3 3" xfId="601" xr:uid="{00000000-0005-0000-0000-000002080000}"/>
    <cellStyle name="Normal 14 3 3 10" xfId="11528" xr:uid="{00000000-0005-0000-0000-000003080000}"/>
    <cellStyle name="Normal 14 3 3 11" xfId="4489" xr:uid="{00000000-0005-0000-0000-000004080000}"/>
    <cellStyle name="Normal 14 3 3 2" xfId="743" xr:uid="{00000000-0005-0000-0000-000005080000}"/>
    <cellStyle name="Normal 14 3 3 2 2" xfId="1208" xr:uid="{00000000-0005-0000-0000-000006080000}"/>
    <cellStyle name="Normal 14 3 3 2 2 2" xfId="1398" xr:uid="{00000000-0005-0000-0000-000007080000}"/>
    <cellStyle name="Normal 14 3 3 2 2 2 2" xfId="3355" xr:uid="{00000000-0005-0000-0000-000008080000}"/>
    <cellStyle name="Normal 14 3 3 2 2 2 2 2" xfId="14021" xr:uid="{00000000-0005-0000-0000-000009080000}"/>
    <cellStyle name="Normal 14 3 3 2 2 2 2 3" xfId="8316" xr:uid="{00000000-0005-0000-0000-00000A080000}"/>
    <cellStyle name="Normal 14 3 3 2 2 2 3" xfId="8317" xr:uid="{00000000-0005-0000-0000-00000B080000}"/>
    <cellStyle name="Normal 14 3 3 2 2 2 4" xfId="6994" xr:uid="{00000000-0005-0000-0000-00000C080000}"/>
    <cellStyle name="Normal 14 3 3 2 2 2 5" xfId="12208" xr:uid="{00000000-0005-0000-0000-00000D080000}"/>
    <cellStyle name="Normal 14 3 3 2 2 2 6" xfId="5169" xr:uid="{00000000-0005-0000-0000-00000E080000}"/>
    <cellStyle name="Normal 14 3 3 2 2 3" xfId="3177" xr:uid="{00000000-0005-0000-0000-00000F080000}"/>
    <cellStyle name="Normal 14 3 3 2 2 3 2" xfId="13843" xr:uid="{00000000-0005-0000-0000-000010080000}"/>
    <cellStyle name="Normal 14 3 3 2 2 3 3" xfId="8318" xr:uid="{00000000-0005-0000-0000-000011080000}"/>
    <cellStyle name="Normal 14 3 3 2 2 4" xfId="8319" xr:uid="{00000000-0005-0000-0000-000012080000}"/>
    <cellStyle name="Normal 14 3 3 2 2 5" xfId="6816" xr:uid="{00000000-0005-0000-0000-000013080000}"/>
    <cellStyle name="Normal 14 3 3 2 2 6" xfId="12030" xr:uid="{00000000-0005-0000-0000-000014080000}"/>
    <cellStyle name="Normal 14 3 3 2 2 7" xfId="4991" xr:uid="{00000000-0005-0000-0000-000015080000}"/>
    <cellStyle name="Normal 14 3 3 2 3" xfId="1397" xr:uid="{00000000-0005-0000-0000-000016080000}"/>
    <cellStyle name="Normal 14 3 3 2 3 2" xfId="3354" xr:uid="{00000000-0005-0000-0000-000017080000}"/>
    <cellStyle name="Normal 14 3 3 2 3 2 2" xfId="14020" xr:uid="{00000000-0005-0000-0000-000018080000}"/>
    <cellStyle name="Normal 14 3 3 2 3 2 3" xfId="8320" xr:uid="{00000000-0005-0000-0000-000019080000}"/>
    <cellStyle name="Normal 14 3 3 2 3 3" xfId="8321" xr:uid="{00000000-0005-0000-0000-00001A080000}"/>
    <cellStyle name="Normal 14 3 3 2 3 4" xfId="6993" xr:uid="{00000000-0005-0000-0000-00001B080000}"/>
    <cellStyle name="Normal 14 3 3 2 3 5" xfId="12207" xr:uid="{00000000-0005-0000-0000-00001C080000}"/>
    <cellStyle name="Normal 14 3 3 2 3 6" xfId="5168" xr:uid="{00000000-0005-0000-0000-00001D080000}"/>
    <cellStyle name="Normal 14 3 3 2 4" xfId="2810" xr:uid="{00000000-0005-0000-0000-00001E080000}"/>
    <cellStyle name="Normal 14 3 3 2 4 2" xfId="13476" xr:uid="{00000000-0005-0000-0000-00001F080000}"/>
    <cellStyle name="Normal 14 3 3 2 4 3" xfId="8322" xr:uid="{00000000-0005-0000-0000-000020080000}"/>
    <cellStyle name="Normal 14 3 3 2 5" xfId="8323" xr:uid="{00000000-0005-0000-0000-000021080000}"/>
    <cellStyle name="Normal 14 3 3 2 6" xfId="6449" xr:uid="{00000000-0005-0000-0000-000022080000}"/>
    <cellStyle name="Normal 14 3 3 2 7" xfId="11663" xr:uid="{00000000-0005-0000-0000-000023080000}"/>
    <cellStyle name="Normal 14 3 3 2 8" xfId="4624" xr:uid="{00000000-0005-0000-0000-000024080000}"/>
    <cellStyle name="Normal 14 3 3 3" xfId="896" xr:uid="{00000000-0005-0000-0000-000025080000}"/>
    <cellStyle name="Normal 14 3 3 3 2" xfId="1399" xr:uid="{00000000-0005-0000-0000-000026080000}"/>
    <cellStyle name="Normal 14 3 3 3 2 2" xfId="3356" xr:uid="{00000000-0005-0000-0000-000027080000}"/>
    <cellStyle name="Normal 14 3 3 3 2 2 2" xfId="14022" xr:uid="{00000000-0005-0000-0000-000028080000}"/>
    <cellStyle name="Normal 14 3 3 3 2 2 3" xfId="8324" xr:uid="{00000000-0005-0000-0000-000029080000}"/>
    <cellStyle name="Normal 14 3 3 3 2 3" xfId="8325" xr:uid="{00000000-0005-0000-0000-00002A080000}"/>
    <cellStyle name="Normal 14 3 3 3 2 4" xfId="6995" xr:uid="{00000000-0005-0000-0000-00002B080000}"/>
    <cellStyle name="Normal 14 3 3 3 2 5" xfId="12209" xr:uid="{00000000-0005-0000-0000-00002C080000}"/>
    <cellStyle name="Normal 14 3 3 3 2 6" xfId="5170" xr:uid="{00000000-0005-0000-0000-00002D080000}"/>
    <cellStyle name="Normal 14 3 3 3 3" xfId="2948" xr:uid="{00000000-0005-0000-0000-00002E080000}"/>
    <cellStyle name="Normal 14 3 3 3 3 2" xfId="13614" xr:uid="{00000000-0005-0000-0000-00002F080000}"/>
    <cellStyle name="Normal 14 3 3 3 3 3" xfId="8326" xr:uid="{00000000-0005-0000-0000-000030080000}"/>
    <cellStyle name="Normal 14 3 3 3 4" xfId="8327" xr:uid="{00000000-0005-0000-0000-000031080000}"/>
    <cellStyle name="Normal 14 3 3 3 5" xfId="6587" xr:uid="{00000000-0005-0000-0000-000032080000}"/>
    <cellStyle name="Normal 14 3 3 3 6" xfId="11801" xr:uid="{00000000-0005-0000-0000-000033080000}"/>
    <cellStyle name="Normal 14 3 3 3 7" xfId="4762" xr:uid="{00000000-0005-0000-0000-000034080000}"/>
    <cellStyle name="Normal 14 3 3 4" xfId="1396" xr:uid="{00000000-0005-0000-0000-000035080000}"/>
    <cellStyle name="Normal 14 3 3 4 2" xfId="3353" xr:uid="{00000000-0005-0000-0000-000036080000}"/>
    <cellStyle name="Normal 14 3 3 4 2 2" xfId="14019" xr:uid="{00000000-0005-0000-0000-000037080000}"/>
    <cellStyle name="Normal 14 3 3 4 2 3" xfId="8328" xr:uid="{00000000-0005-0000-0000-000038080000}"/>
    <cellStyle name="Normal 14 3 3 4 3" xfId="8329" xr:uid="{00000000-0005-0000-0000-000039080000}"/>
    <cellStyle name="Normal 14 3 3 4 4" xfId="6992" xr:uid="{00000000-0005-0000-0000-00003A080000}"/>
    <cellStyle name="Normal 14 3 3 4 5" xfId="12206" xr:uid="{00000000-0005-0000-0000-00003B080000}"/>
    <cellStyle name="Normal 14 3 3 4 6" xfId="5167" xr:uid="{00000000-0005-0000-0000-00003C080000}"/>
    <cellStyle name="Normal 14 3 3 5" xfId="2203" xr:uid="{00000000-0005-0000-0000-00003D080000}"/>
    <cellStyle name="Normal 14 3 3 5 2" xfId="4056" xr:uid="{00000000-0005-0000-0000-00003E080000}"/>
    <cellStyle name="Normal 14 3 3 5 2 2" xfId="14719" xr:uid="{00000000-0005-0000-0000-00003F080000}"/>
    <cellStyle name="Normal 14 3 3 5 2 3" xfId="8330" xr:uid="{00000000-0005-0000-0000-000040080000}"/>
    <cellStyle name="Normal 14 3 3 5 3" xfId="8331" xr:uid="{00000000-0005-0000-0000-000041080000}"/>
    <cellStyle name="Normal 14 3 3 5 4" xfId="7695" xr:uid="{00000000-0005-0000-0000-000042080000}"/>
    <cellStyle name="Normal 14 3 3 5 5" xfId="12906" xr:uid="{00000000-0005-0000-0000-000043080000}"/>
    <cellStyle name="Normal 14 3 3 5 6" xfId="5867" xr:uid="{00000000-0005-0000-0000-000044080000}"/>
    <cellStyle name="Normal 14 3 3 6" xfId="2347" xr:uid="{00000000-0005-0000-0000-000045080000}"/>
    <cellStyle name="Normal 14 3 3 6 2" xfId="4191" xr:uid="{00000000-0005-0000-0000-000046080000}"/>
    <cellStyle name="Normal 14 3 3 6 2 2" xfId="14854" xr:uid="{00000000-0005-0000-0000-000047080000}"/>
    <cellStyle name="Normal 14 3 3 6 2 3" xfId="8332" xr:uid="{00000000-0005-0000-0000-000048080000}"/>
    <cellStyle name="Normal 14 3 3 6 3" xfId="7830" xr:uid="{00000000-0005-0000-0000-000049080000}"/>
    <cellStyle name="Normal 14 3 3 6 4" xfId="13041" xr:uid="{00000000-0005-0000-0000-00004A080000}"/>
    <cellStyle name="Normal 14 3 3 6 5" xfId="6002" xr:uid="{00000000-0005-0000-0000-00004B080000}"/>
    <cellStyle name="Normal 14 3 3 7" xfId="2675" xr:uid="{00000000-0005-0000-0000-00004C080000}"/>
    <cellStyle name="Normal 14 3 3 7 2" xfId="13341" xr:uid="{00000000-0005-0000-0000-00004D080000}"/>
    <cellStyle name="Normal 14 3 3 7 3" xfId="8333" xr:uid="{00000000-0005-0000-0000-00004E080000}"/>
    <cellStyle name="Normal 14 3 3 8" xfId="8334" xr:uid="{00000000-0005-0000-0000-00004F080000}"/>
    <cellStyle name="Normal 14 3 3 9" xfId="6314" xr:uid="{00000000-0005-0000-0000-000050080000}"/>
    <cellStyle name="Normal 14 3 4" xfId="435" xr:uid="{00000000-0005-0000-0000-000051080000}"/>
    <cellStyle name="Normal 14 3 4 2" xfId="1006" xr:uid="{00000000-0005-0000-0000-000052080000}"/>
    <cellStyle name="Normal 14 3 4 2 2" xfId="1401" xr:uid="{00000000-0005-0000-0000-000053080000}"/>
    <cellStyle name="Normal 14 3 4 2 2 2" xfId="3358" xr:uid="{00000000-0005-0000-0000-000054080000}"/>
    <cellStyle name="Normal 14 3 4 2 2 2 2" xfId="14024" xr:uid="{00000000-0005-0000-0000-000055080000}"/>
    <cellStyle name="Normal 14 3 4 2 2 2 3" xfId="8335" xr:uid="{00000000-0005-0000-0000-000056080000}"/>
    <cellStyle name="Normal 14 3 4 2 2 3" xfId="8336" xr:uid="{00000000-0005-0000-0000-000057080000}"/>
    <cellStyle name="Normal 14 3 4 2 2 4" xfId="6997" xr:uid="{00000000-0005-0000-0000-000058080000}"/>
    <cellStyle name="Normal 14 3 4 2 2 5" xfId="12211" xr:uid="{00000000-0005-0000-0000-000059080000}"/>
    <cellStyle name="Normal 14 3 4 2 2 6" xfId="5172" xr:uid="{00000000-0005-0000-0000-00005A080000}"/>
    <cellStyle name="Normal 14 3 4 2 3" xfId="3038" xr:uid="{00000000-0005-0000-0000-00005B080000}"/>
    <cellStyle name="Normal 14 3 4 2 3 2" xfId="13704" xr:uid="{00000000-0005-0000-0000-00005C080000}"/>
    <cellStyle name="Normal 14 3 4 2 3 3" xfId="8337" xr:uid="{00000000-0005-0000-0000-00005D080000}"/>
    <cellStyle name="Normal 14 3 4 2 4" xfId="8338" xr:uid="{00000000-0005-0000-0000-00005E080000}"/>
    <cellStyle name="Normal 14 3 4 2 5" xfId="6677" xr:uid="{00000000-0005-0000-0000-00005F080000}"/>
    <cellStyle name="Normal 14 3 4 2 6" xfId="11891" xr:uid="{00000000-0005-0000-0000-000060080000}"/>
    <cellStyle name="Normal 14 3 4 2 7" xfId="4852" xr:uid="{00000000-0005-0000-0000-000061080000}"/>
    <cellStyle name="Normal 14 3 4 3" xfId="1400" xr:uid="{00000000-0005-0000-0000-000062080000}"/>
    <cellStyle name="Normal 14 3 4 3 2" xfId="3357" xr:uid="{00000000-0005-0000-0000-000063080000}"/>
    <cellStyle name="Normal 14 3 4 3 2 2" xfId="14023" xr:uid="{00000000-0005-0000-0000-000064080000}"/>
    <cellStyle name="Normal 14 3 4 3 2 3" xfId="8339" xr:uid="{00000000-0005-0000-0000-000065080000}"/>
    <cellStyle name="Normal 14 3 4 3 3" xfId="8340" xr:uid="{00000000-0005-0000-0000-000066080000}"/>
    <cellStyle name="Normal 14 3 4 3 4" xfId="6996" xr:uid="{00000000-0005-0000-0000-000067080000}"/>
    <cellStyle name="Normal 14 3 4 3 5" xfId="12210" xr:uid="{00000000-0005-0000-0000-000068080000}"/>
    <cellStyle name="Normal 14 3 4 3 6" xfId="5171" xr:uid="{00000000-0005-0000-0000-000069080000}"/>
    <cellStyle name="Normal 14 3 4 4" xfId="2586" xr:uid="{00000000-0005-0000-0000-00006A080000}"/>
    <cellStyle name="Normal 14 3 4 4 2" xfId="13252" xr:uid="{00000000-0005-0000-0000-00006B080000}"/>
    <cellStyle name="Normal 14 3 4 4 3" xfId="8341" xr:uid="{00000000-0005-0000-0000-00006C080000}"/>
    <cellStyle name="Normal 14 3 4 5" xfId="8342" xr:uid="{00000000-0005-0000-0000-00006D080000}"/>
    <cellStyle name="Normal 14 3 4 6" xfId="6225" xr:uid="{00000000-0005-0000-0000-00006E080000}"/>
    <cellStyle name="Normal 14 3 4 7" xfId="11439" xr:uid="{00000000-0005-0000-0000-00006F080000}"/>
    <cellStyle name="Normal 14 3 4 8" xfId="4400" xr:uid="{00000000-0005-0000-0000-000070080000}"/>
    <cellStyle name="Normal 14 3 5" xfId="653" xr:uid="{00000000-0005-0000-0000-000071080000}"/>
    <cellStyle name="Normal 14 3 5 2" xfId="1119" xr:uid="{00000000-0005-0000-0000-000072080000}"/>
    <cellStyle name="Normal 14 3 5 2 2" xfId="1403" xr:uid="{00000000-0005-0000-0000-000073080000}"/>
    <cellStyle name="Normal 14 3 5 2 2 2" xfId="3360" xr:uid="{00000000-0005-0000-0000-000074080000}"/>
    <cellStyle name="Normal 14 3 5 2 2 2 2" xfId="14026" xr:uid="{00000000-0005-0000-0000-000075080000}"/>
    <cellStyle name="Normal 14 3 5 2 2 2 3" xfId="8343" xr:uid="{00000000-0005-0000-0000-000076080000}"/>
    <cellStyle name="Normal 14 3 5 2 2 3" xfId="8344" xr:uid="{00000000-0005-0000-0000-000077080000}"/>
    <cellStyle name="Normal 14 3 5 2 2 4" xfId="6999" xr:uid="{00000000-0005-0000-0000-000078080000}"/>
    <cellStyle name="Normal 14 3 5 2 2 5" xfId="12213" xr:uid="{00000000-0005-0000-0000-000079080000}"/>
    <cellStyle name="Normal 14 3 5 2 2 6" xfId="5174" xr:uid="{00000000-0005-0000-0000-00007A080000}"/>
    <cellStyle name="Normal 14 3 5 2 3" xfId="3088" xr:uid="{00000000-0005-0000-0000-00007B080000}"/>
    <cellStyle name="Normal 14 3 5 2 3 2" xfId="13754" xr:uid="{00000000-0005-0000-0000-00007C080000}"/>
    <cellStyle name="Normal 14 3 5 2 3 3" xfId="8345" xr:uid="{00000000-0005-0000-0000-00007D080000}"/>
    <cellStyle name="Normal 14 3 5 2 4" xfId="8346" xr:uid="{00000000-0005-0000-0000-00007E080000}"/>
    <cellStyle name="Normal 14 3 5 2 5" xfId="6727" xr:uid="{00000000-0005-0000-0000-00007F080000}"/>
    <cellStyle name="Normal 14 3 5 2 6" xfId="11941" xr:uid="{00000000-0005-0000-0000-000080080000}"/>
    <cellStyle name="Normal 14 3 5 2 7" xfId="4902" xr:uid="{00000000-0005-0000-0000-000081080000}"/>
    <cellStyle name="Normal 14 3 5 3" xfId="1402" xr:uid="{00000000-0005-0000-0000-000082080000}"/>
    <cellStyle name="Normal 14 3 5 3 2" xfId="3359" xr:uid="{00000000-0005-0000-0000-000083080000}"/>
    <cellStyle name="Normal 14 3 5 3 2 2" xfId="14025" xr:uid="{00000000-0005-0000-0000-000084080000}"/>
    <cellStyle name="Normal 14 3 5 3 2 3" xfId="8347" xr:uid="{00000000-0005-0000-0000-000085080000}"/>
    <cellStyle name="Normal 14 3 5 3 3" xfId="8348" xr:uid="{00000000-0005-0000-0000-000086080000}"/>
    <cellStyle name="Normal 14 3 5 3 4" xfId="6998" xr:uid="{00000000-0005-0000-0000-000087080000}"/>
    <cellStyle name="Normal 14 3 5 3 5" xfId="12212" xr:uid="{00000000-0005-0000-0000-000088080000}"/>
    <cellStyle name="Normal 14 3 5 3 6" xfId="5173" xr:uid="{00000000-0005-0000-0000-000089080000}"/>
    <cellStyle name="Normal 14 3 5 4" xfId="2721" xr:uid="{00000000-0005-0000-0000-00008A080000}"/>
    <cellStyle name="Normal 14 3 5 4 2" xfId="13387" xr:uid="{00000000-0005-0000-0000-00008B080000}"/>
    <cellStyle name="Normal 14 3 5 4 3" xfId="8349" xr:uid="{00000000-0005-0000-0000-00008C080000}"/>
    <cellStyle name="Normal 14 3 5 5" xfId="8350" xr:uid="{00000000-0005-0000-0000-00008D080000}"/>
    <cellStyle name="Normal 14 3 5 6" xfId="6360" xr:uid="{00000000-0005-0000-0000-00008E080000}"/>
    <cellStyle name="Normal 14 3 5 7" xfId="11574" xr:uid="{00000000-0005-0000-0000-00008F080000}"/>
    <cellStyle name="Normal 14 3 5 8" xfId="4535" xr:uid="{00000000-0005-0000-0000-000090080000}"/>
    <cellStyle name="Normal 14 3 6" xfId="319" xr:uid="{00000000-0005-0000-0000-000091080000}"/>
    <cellStyle name="Normal 14 3 6 2" xfId="947" xr:uid="{00000000-0005-0000-0000-000092080000}"/>
    <cellStyle name="Normal 14 3 6 2 2" xfId="1405" xr:uid="{00000000-0005-0000-0000-000093080000}"/>
    <cellStyle name="Normal 14 3 6 2 2 2" xfId="3362" xr:uid="{00000000-0005-0000-0000-000094080000}"/>
    <cellStyle name="Normal 14 3 6 2 2 2 2" xfId="14028" xr:uid="{00000000-0005-0000-0000-000095080000}"/>
    <cellStyle name="Normal 14 3 6 2 2 2 3" xfId="8351" xr:uid="{00000000-0005-0000-0000-000096080000}"/>
    <cellStyle name="Normal 14 3 6 2 2 3" xfId="8352" xr:uid="{00000000-0005-0000-0000-000097080000}"/>
    <cellStyle name="Normal 14 3 6 2 2 4" xfId="7001" xr:uid="{00000000-0005-0000-0000-000098080000}"/>
    <cellStyle name="Normal 14 3 6 2 2 5" xfId="12215" xr:uid="{00000000-0005-0000-0000-000099080000}"/>
    <cellStyle name="Normal 14 3 6 2 2 6" xfId="5176" xr:uid="{00000000-0005-0000-0000-00009A080000}"/>
    <cellStyle name="Normal 14 3 6 2 3" xfId="2994" xr:uid="{00000000-0005-0000-0000-00009B080000}"/>
    <cellStyle name="Normal 14 3 6 2 3 2" xfId="13660" xr:uid="{00000000-0005-0000-0000-00009C080000}"/>
    <cellStyle name="Normal 14 3 6 2 3 3" xfId="8353" xr:uid="{00000000-0005-0000-0000-00009D080000}"/>
    <cellStyle name="Normal 14 3 6 2 4" xfId="8354" xr:uid="{00000000-0005-0000-0000-00009E080000}"/>
    <cellStyle name="Normal 14 3 6 2 5" xfId="6633" xr:uid="{00000000-0005-0000-0000-00009F080000}"/>
    <cellStyle name="Normal 14 3 6 2 6" xfId="11847" xr:uid="{00000000-0005-0000-0000-0000A0080000}"/>
    <cellStyle name="Normal 14 3 6 2 7" xfId="4808" xr:uid="{00000000-0005-0000-0000-0000A1080000}"/>
    <cellStyle name="Normal 14 3 6 3" xfId="1404" xr:uid="{00000000-0005-0000-0000-0000A2080000}"/>
    <cellStyle name="Normal 14 3 6 3 2" xfId="3361" xr:uid="{00000000-0005-0000-0000-0000A3080000}"/>
    <cellStyle name="Normal 14 3 6 3 2 2" xfId="14027" xr:uid="{00000000-0005-0000-0000-0000A4080000}"/>
    <cellStyle name="Normal 14 3 6 3 2 3" xfId="8355" xr:uid="{00000000-0005-0000-0000-0000A5080000}"/>
    <cellStyle name="Normal 14 3 6 3 3" xfId="8356" xr:uid="{00000000-0005-0000-0000-0000A6080000}"/>
    <cellStyle name="Normal 14 3 6 3 4" xfId="7000" xr:uid="{00000000-0005-0000-0000-0000A7080000}"/>
    <cellStyle name="Normal 14 3 6 3 5" xfId="12214" xr:uid="{00000000-0005-0000-0000-0000A8080000}"/>
    <cellStyle name="Normal 14 3 6 3 6" xfId="5175" xr:uid="{00000000-0005-0000-0000-0000A9080000}"/>
    <cellStyle name="Normal 14 3 6 4" xfId="2537" xr:uid="{00000000-0005-0000-0000-0000AA080000}"/>
    <cellStyle name="Normal 14 3 6 4 2" xfId="13203" xr:uid="{00000000-0005-0000-0000-0000AB080000}"/>
    <cellStyle name="Normal 14 3 6 4 3" xfId="8357" xr:uid="{00000000-0005-0000-0000-0000AC080000}"/>
    <cellStyle name="Normal 14 3 6 5" xfId="8358" xr:uid="{00000000-0005-0000-0000-0000AD080000}"/>
    <cellStyle name="Normal 14 3 6 6" xfId="6176" xr:uid="{00000000-0005-0000-0000-0000AE080000}"/>
    <cellStyle name="Normal 14 3 6 7" xfId="11390" xr:uid="{00000000-0005-0000-0000-0000AF080000}"/>
    <cellStyle name="Normal 14 3 6 8" xfId="4351" xr:uid="{00000000-0005-0000-0000-0000B0080000}"/>
    <cellStyle name="Normal 14 3 7" xfId="802" xr:uid="{00000000-0005-0000-0000-0000B1080000}"/>
    <cellStyle name="Normal 14 3 7 2" xfId="1406" xr:uid="{00000000-0005-0000-0000-0000B2080000}"/>
    <cellStyle name="Normal 14 3 7 2 2" xfId="3363" xr:uid="{00000000-0005-0000-0000-0000B3080000}"/>
    <cellStyle name="Normal 14 3 7 2 2 2" xfId="14029" xr:uid="{00000000-0005-0000-0000-0000B4080000}"/>
    <cellStyle name="Normal 14 3 7 2 2 3" xfId="8359" xr:uid="{00000000-0005-0000-0000-0000B5080000}"/>
    <cellStyle name="Normal 14 3 7 2 3" xfId="8360" xr:uid="{00000000-0005-0000-0000-0000B6080000}"/>
    <cellStyle name="Normal 14 3 7 2 4" xfId="7002" xr:uid="{00000000-0005-0000-0000-0000B7080000}"/>
    <cellStyle name="Normal 14 3 7 2 5" xfId="12216" xr:uid="{00000000-0005-0000-0000-0000B8080000}"/>
    <cellStyle name="Normal 14 3 7 2 6" xfId="5177" xr:uid="{00000000-0005-0000-0000-0000B9080000}"/>
    <cellStyle name="Normal 14 3 7 3" xfId="2859" xr:uid="{00000000-0005-0000-0000-0000BA080000}"/>
    <cellStyle name="Normal 14 3 7 3 2" xfId="13525" xr:uid="{00000000-0005-0000-0000-0000BB080000}"/>
    <cellStyle name="Normal 14 3 7 3 3" xfId="8361" xr:uid="{00000000-0005-0000-0000-0000BC080000}"/>
    <cellStyle name="Normal 14 3 7 4" xfId="8362" xr:uid="{00000000-0005-0000-0000-0000BD080000}"/>
    <cellStyle name="Normal 14 3 7 5" xfId="6498" xr:uid="{00000000-0005-0000-0000-0000BE080000}"/>
    <cellStyle name="Normal 14 3 7 6" xfId="11712" xr:uid="{00000000-0005-0000-0000-0000BF080000}"/>
    <cellStyle name="Normal 14 3 7 7" xfId="4673" xr:uid="{00000000-0005-0000-0000-0000C0080000}"/>
    <cellStyle name="Normal 14 3 8" xfId="1269" xr:uid="{00000000-0005-0000-0000-0000C1080000}"/>
    <cellStyle name="Normal 14 3 8 2" xfId="3226" xr:uid="{00000000-0005-0000-0000-0000C2080000}"/>
    <cellStyle name="Normal 14 3 8 2 2" xfId="13892" xr:uid="{00000000-0005-0000-0000-0000C3080000}"/>
    <cellStyle name="Normal 14 3 8 2 3" xfId="8363" xr:uid="{00000000-0005-0000-0000-0000C4080000}"/>
    <cellStyle name="Normal 14 3 8 3" xfId="8364" xr:uid="{00000000-0005-0000-0000-0000C5080000}"/>
    <cellStyle name="Normal 14 3 8 4" xfId="6865" xr:uid="{00000000-0005-0000-0000-0000C6080000}"/>
    <cellStyle name="Normal 14 3 8 5" xfId="12079" xr:uid="{00000000-0005-0000-0000-0000C7080000}"/>
    <cellStyle name="Normal 14 3 8 6" xfId="5040" xr:uid="{00000000-0005-0000-0000-0000C8080000}"/>
    <cellStyle name="Normal 14 3 9" xfId="212" xr:uid="{00000000-0005-0000-0000-0000C9080000}"/>
    <cellStyle name="Normal 14 3 9 2" xfId="2492" xr:uid="{00000000-0005-0000-0000-0000CA080000}"/>
    <cellStyle name="Normal 14 3 9 2 2" xfId="13159" xr:uid="{00000000-0005-0000-0000-0000CB080000}"/>
    <cellStyle name="Normal 14 3 9 2 3" xfId="8365" xr:uid="{00000000-0005-0000-0000-0000CC080000}"/>
    <cellStyle name="Normal 14 3 9 3" xfId="8366" xr:uid="{00000000-0005-0000-0000-0000CD080000}"/>
    <cellStyle name="Normal 14 3 9 4" xfId="6131" xr:uid="{00000000-0005-0000-0000-0000CE080000}"/>
    <cellStyle name="Normal 14 3 9 5" xfId="11346" xr:uid="{00000000-0005-0000-0000-0000CF080000}"/>
    <cellStyle name="Normal 14 3 9 6" xfId="4307" xr:uid="{00000000-0005-0000-0000-0000D0080000}"/>
    <cellStyle name="Normal 14 4" xfId="492" xr:uid="{00000000-0005-0000-0000-0000D1080000}"/>
    <cellStyle name="Normal 14 4 10" xfId="11483" xr:uid="{00000000-0005-0000-0000-0000D2080000}"/>
    <cellStyle name="Normal 14 4 11" xfId="4444" xr:uid="{00000000-0005-0000-0000-0000D3080000}"/>
    <cellStyle name="Normal 14 4 2" xfId="697" xr:uid="{00000000-0005-0000-0000-0000D4080000}"/>
    <cellStyle name="Normal 14 4 2 2" xfId="1163" xr:uid="{00000000-0005-0000-0000-0000D5080000}"/>
    <cellStyle name="Normal 14 4 2 2 2" xfId="1409" xr:uid="{00000000-0005-0000-0000-0000D6080000}"/>
    <cellStyle name="Normal 14 4 2 2 2 2" xfId="3366" xr:uid="{00000000-0005-0000-0000-0000D7080000}"/>
    <cellStyle name="Normal 14 4 2 2 2 2 2" xfId="14032" xr:uid="{00000000-0005-0000-0000-0000D8080000}"/>
    <cellStyle name="Normal 14 4 2 2 2 2 3" xfId="8367" xr:uid="{00000000-0005-0000-0000-0000D9080000}"/>
    <cellStyle name="Normal 14 4 2 2 2 3" xfId="8368" xr:uid="{00000000-0005-0000-0000-0000DA080000}"/>
    <cellStyle name="Normal 14 4 2 2 2 4" xfId="7005" xr:uid="{00000000-0005-0000-0000-0000DB080000}"/>
    <cellStyle name="Normal 14 4 2 2 2 5" xfId="12219" xr:uid="{00000000-0005-0000-0000-0000DC080000}"/>
    <cellStyle name="Normal 14 4 2 2 2 6" xfId="5180" xr:uid="{00000000-0005-0000-0000-0000DD080000}"/>
    <cellStyle name="Normal 14 4 2 2 3" xfId="3132" xr:uid="{00000000-0005-0000-0000-0000DE080000}"/>
    <cellStyle name="Normal 14 4 2 2 3 2" xfId="13798" xr:uid="{00000000-0005-0000-0000-0000DF080000}"/>
    <cellStyle name="Normal 14 4 2 2 3 3" xfId="8369" xr:uid="{00000000-0005-0000-0000-0000E0080000}"/>
    <cellStyle name="Normal 14 4 2 2 4" xfId="8370" xr:uid="{00000000-0005-0000-0000-0000E1080000}"/>
    <cellStyle name="Normal 14 4 2 2 5" xfId="6771" xr:uid="{00000000-0005-0000-0000-0000E2080000}"/>
    <cellStyle name="Normal 14 4 2 2 6" xfId="11985" xr:uid="{00000000-0005-0000-0000-0000E3080000}"/>
    <cellStyle name="Normal 14 4 2 2 7" xfId="4946" xr:uid="{00000000-0005-0000-0000-0000E4080000}"/>
    <cellStyle name="Normal 14 4 2 3" xfId="1408" xr:uid="{00000000-0005-0000-0000-0000E5080000}"/>
    <cellStyle name="Normal 14 4 2 3 2" xfId="3365" xr:uid="{00000000-0005-0000-0000-0000E6080000}"/>
    <cellStyle name="Normal 14 4 2 3 2 2" xfId="14031" xr:uid="{00000000-0005-0000-0000-0000E7080000}"/>
    <cellStyle name="Normal 14 4 2 3 2 3" xfId="8371" xr:uid="{00000000-0005-0000-0000-0000E8080000}"/>
    <cellStyle name="Normal 14 4 2 3 3" xfId="8372" xr:uid="{00000000-0005-0000-0000-0000E9080000}"/>
    <cellStyle name="Normal 14 4 2 3 4" xfId="7004" xr:uid="{00000000-0005-0000-0000-0000EA080000}"/>
    <cellStyle name="Normal 14 4 2 3 5" xfId="12218" xr:uid="{00000000-0005-0000-0000-0000EB080000}"/>
    <cellStyle name="Normal 14 4 2 3 6" xfId="5179" xr:uid="{00000000-0005-0000-0000-0000EC080000}"/>
    <cellStyle name="Normal 14 4 2 4" xfId="2765" xr:uid="{00000000-0005-0000-0000-0000ED080000}"/>
    <cellStyle name="Normal 14 4 2 4 2" xfId="13431" xr:uid="{00000000-0005-0000-0000-0000EE080000}"/>
    <cellStyle name="Normal 14 4 2 4 3" xfId="8373" xr:uid="{00000000-0005-0000-0000-0000EF080000}"/>
    <cellStyle name="Normal 14 4 2 5" xfId="8374" xr:uid="{00000000-0005-0000-0000-0000F0080000}"/>
    <cellStyle name="Normal 14 4 2 6" xfId="6404" xr:uid="{00000000-0005-0000-0000-0000F1080000}"/>
    <cellStyle name="Normal 14 4 2 7" xfId="11618" xr:uid="{00000000-0005-0000-0000-0000F2080000}"/>
    <cellStyle name="Normal 14 4 2 8" xfId="4579" xr:uid="{00000000-0005-0000-0000-0000F3080000}"/>
    <cellStyle name="Normal 14 4 3" xfId="848" xr:uid="{00000000-0005-0000-0000-0000F4080000}"/>
    <cellStyle name="Normal 14 4 3 2" xfId="1410" xr:uid="{00000000-0005-0000-0000-0000F5080000}"/>
    <cellStyle name="Normal 14 4 3 2 2" xfId="3367" xr:uid="{00000000-0005-0000-0000-0000F6080000}"/>
    <cellStyle name="Normal 14 4 3 2 2 2" xfId="14033" xr:uid="{00000000-0005-0000-0000-0000F7080000}"/>
    <cellStyle name="Normal 14 4 3 2 2 3" xfId="8375" xr:uid="{00000000-0005-0000-0000-0000F8080000}"/>
    <cellStyle name="Normal 14 4 3 2 3" xfId="8376" xr:uid="{00000000-0005-0000-0000-0000F9080000}"/>
    <cellStyle name="Normal 14 4 3 2 4" xfId="7006" xr:uid="{00000000-0005-0000-0000-0000FA080000}"/>
    <cellStyle name="Normal 14 4 3 2 5" xfId="12220" xr:uid="{00000000-0005-0000-0000-0000FB080000}"/>
    <cellStyle name="Normal 14 4 3 2 6" xfId="5181" xr:uid="{00000000-0005-0000-0000-0000FC080000}"/>
    <cellStyle name="Normal 14 4 3 3" xfId="2903" xr:uid="{00000000-0005-0000-0000-0000FD080000}"/>
    <cellStyle name="Normal 14 4 3 3 2" xfId="13569" xr:uid="{00000000-0005-0000-0000-0000FE080000}"/>
    <cellStyle name="Normal 14 4 3 3 3" xfId="8377" xr:uid="{00000000-0005-0000-0000-0000FF080000}"/>
    <cellStyle name="Normal 14 4 3 4" xfId="8378" xr:uid="{00000000-0005-0000-0000-000000090000}"/>
    <cellStyle name="Normal 14 4 3 5" xfId="6542" xr:uid="{00000000-0005-0000-0000-000001090000}"/>
    <cellStyle name="Normal 14 4 3 6" xfId="11756" xr:uid="{00000000-0005-0000-0000-000002090000}"/>
    <cellStyle name="Normal 14 4 3 7" xfId="4717" xr:uid="{00000000-0005-0000-0000-000003090000}"/>
    <cellStyle name="Normal 14 4 4" xfId="1407" xr:uid="{00000000-0005-0000-0000-000004090000}"/>
    <cellStyle name="Normal 14 4 4 2" xfId="3364" xr:uid="{00000000-0005-0000-0000-000005090000}"/>
    <cellStyle name="Normal 14 4 4 2 2" xfId="14030" xr:uid="{00000000-0005-0000-0000-000006090000}"/>
    <cellStyle name="Normal 14 4 4 2 3" xfId="8379" xr:uid="{00000000-0005-0000-0000-000007090000}"/>
    <cellStyle name="Normal 14 4 4 3" xfId="8380" xr:uid="{00000000-0005-0000-0000-000008090000}"/>
    <cellStyle name="Normal 14 4 4 4" xfId="7003" xr:uid="{00000000-0005-0000-0000-000009090000}"/>
    <cellStyle name="Normal 14 4 4 5" xfId="12217" xr:uid="{00000000-0005-0000-0000-00000A090000}"/>
    <cellStyle name="Normal 14 4 4 6" xfId="5178" xr:uid="{00000000-0005-0000-0000-00000B090000}"/>
    <cellStyle name="Normal 14 4 5" xfId="2154" xr:uid="{00000000-0005-0000-0000-00000C090000}"/>
    <cellStyle name="Normal 14 4 5 2" xfId="4010" xr:uid="{00000000-0005-0000-0000-00000D090000}"/>
    <cellStyle name="Normal 14 4 5 2 2" xfId="14673" xr:uid="{00000000-0005-0000-0000-00000E090000}"/>
    <cellStyle name="Normal 14 4 5 2 3" xfId="8381" xr:uid="{00000000-0005-0000-0000-00000F090000}"/>
    <cellStyle name="Normal 14 4 5 3" xfId="8382" xr:uid="{00000000-0005-0000-0000-000010090000}"/>
    <cellStyle name="Normal 14 4 5 4" xfId="7649" xr:uid="{00000000-0005-0000-0000-000011090000}"/>
    <cellStyle name="Normal 14 4 5 5" xfId="12860" xr:uid="{00000000-0005-0000-0000-000012090000}"/>
    <cellStyle name="Normal 14 4 5 6" xfId="5821" xr:uid="{00000000-0005-0000-0000-000013090000}"/>
    <cellStyle name="Normal 14 4 6" xfId="2302" xr:uid="{00000000-0005-0000-0000-000014090000}"/>
    <cellStyle name="Normal 14 4 6 2" xfId="4146" xr:uid="{00000000-0005-0000-0000-000015090000}"/>
    <cellStyle name="Normal 14 4 6 2 2" xfId="14809" xr:uid="{00000000-0005-0000-0000-000016090000}"/>
    <cellStyle name="Normal 14 4 6 2 3" xfId="8383" xr:uid="{00000000-0005-0000-0000-000017090000}"/>
    <cellStyle name="Normal 14 4 6 3" xfId="7785" xr:uid="{00000000-0005-0000-0000-000018090000}"/>
    <cellStyle name="Normal 14 4 6 4" xfId="12996" xr:uid="{00000000-0005-0000-0000-000019090000}"/>
    <cellStyle name="Normal 14 4 6 5" xfId="5957" xr:uid="{00000000-0005-0000-0000-00001A090000}"/>
    <cellStyle name="Normal 14 4 7" xfId="2630" xr:uid="{00000000-0005-0000-0000-00001B090000}"/>
    <cellStyle name="Normal 14 4 7 2" xfId="13296" xr:uid="{00000000-0005-0000-0000-00001C090000}"/>
    <cellStyle name="Normal 14 4 7 3" xfId="8384" xr:uid="{00000000-0005-0000-0000-00001D090000}"/>
    <cellStyle name="Normal 14 4 8" xfId="8385" xr:uid="{00000000-0005-0000-0000-00001E090000}"/>
    <cellStyle name="Normal 14 4 9" xfId="6269" xr:uid="{00000000-0005-0000-0000-00001F090000}"/>
    <cellStyle name="Normal 14 5" xfId="599" xr:uid="{00000000-0005-0000-0000-000020090000}"/>
    <cellStyle name="Normal 14 5 10" xfId="11526" xr:uid="{00000000-0005-0000-0000-000021090000}"/>
    <cellStyle name="Normal 14 5 11" xfId="4487" xr:uid="{00000000-0005-0000-0000-000022090000}"/>
    <cellStyle name="Normal 14 5 2" xfId="741" xr:uid="{00000000-0005-0000-0000-000023090000}"/>
    <cellStyle name="Normal 14 5 2 2" xfId="1206" xr:uid="{00000000-0005-0000-0000-000024090000}"/>
    <cellStyle name="Normal 14 5 2 2 2" xfId="1413" xr:uid="{00000000-0005-0000-0000-000025090000}"/>
    <cellStyle name="Normal 14 5 2 2 2 2" xfId="3370" xr:uid="{00000000-0005-0000-0000-000026090000}"/>
    <cellStyle name="Normal 14 5 2 2 2 2 2" xfId="14036" xr:uid="{00000000-0005-0000-0000-000027090000}"/>
    <cellStyle name="Normal 14 5 2 2 2 2 3" xfId="8386" xr:uid="{00000000-0005-0000-0000-000028090000}"/>
    <cellStyle name="Normal 14 5 2 2 2 3" xfId="8387" xr:uid="{00000000-0005-0000-0000-000029090000}"/>
    <cellStyle name="Normal 14 5 2 2 2 4" xfId="7009" xr:uid="{00000000-0005-0000-0000-00002A090000}"/>
    <cellStyle name="Normal 14 5 2 2 2 5" xfId="12223" xr:uid="{00000000-0005-0000-0000-00002B090000}"/>
    <cellStyle name="Normal 14 5 2 2 2 6" xfId="5184" xr:uid="{00000000-0005-0000-0000-00002C090000}"/>
    <cellStyle name="Normal 14 5 2 2 3" xfId="3175" xr:uid="{00000000-0005-0000-0000-00002D090000}"/>
    <cellStyle name="Normal 14 5 2 2 3 2" xfId="13841" xr:uid="{00000000-0005-0000-0000-00002E090000}"/>
    <cellStyle name="Normal 14 5 2 2 3 3" xfId="8388" xr:uid="{00000000-0005-0000-0000-00002F090000}"/>
    <cellStyle name="Normal 14 5 2 2 4" xfId="8389" xr:uid="{00000000-0005-0000-0000-000030090000}"/>
    <cellStyle name="Normal 14 5 2 2 5" xfId="6814" xr:uid="{00000000-0005-0000-0000-000031090000}"/>
    <cellStyle name="Normal 14 5 2 2 6" xfId="12028" xr:uid="{00000000-0005-0000-0000-000032090000}"/>
    <cellStyle name="Normal 14 5 2 2 7" xfId="4989" xr:uid="{00000000-0005-0000-0000-000033090000}"/>
    <cellStyle name="Normal 14 5 2 3" xfId="1412" xr:uid="{00000000-0005-0000-0000-000034090000}"/>
    <cellStyle name="Normal 14 5 2 3 2" xfId="3369" xr:uid="{00000000-0005-0000-0000-000035090000}"/>
    <cellStyle name="Normal 14 5 2 3 2 2" xfId="14035" xr:uid="{00000000-0005-0000-0000-000036090000}"/>
    <cellStyle name="Normal 14 5 2 3 2 3" xfId="8390" xr:uid="{00000000-0005-0000-0000-000037090000}"/>
    <cellStyle name="Normal 14 5 2 3 3" xfId="8391" xr:uid="{00000000-0005-0000-0000-000038090000}"/>
    <cellStyle name="Normal 14 5 2 3 4" xfId="7008" xr:uid="{00000000-0005-0000-0000-000039090000}"/>
    <cellStyle name="Normal 14 5 2 3 5" xfId="12222" xr:uid="{00000000-0005-0000-0000-00003A090000}"/>
    <cellStyle name="Normal 14 5 2 3 6" xfId="5183" xr:uid="{00000000-0005-0000-0000-00003B090000}"/>
    <cellStyle name="Normal 14 5 2 4" xfId="2808" xr:uid="{00000000-0005-0000-0000-00003C090000}"/>
    <cellStyle name="Normal 14 5 2 4 2" xfId="13474" xr:uid="{00000000-0005-0000-0000-00003D090000}"/>
    <cellStyle name="Normal 14 5 2 4 3" xfId="8392" xr:uid="{00000000-0005-0000-0000-00003E090000}"/>
    <cellStyle name="Normal 14 5 2 5" xfId="8393" xr:uid="{00000000-0005-0000-0000-00003F090000}"/>
    <cellStyle name="Normal 14 5 2 6" xfId="6447" xr:uid="{00000000-0005-0000-0000-000040090000}"/>
    <cellStyle name="Normal 14 5 2 7" xfId="11661" xr:uid="{00000000-0005-0000-0000-000041090000}"/>
    <cellStyle name="Normal 14 5 2 8" xfId="4622" xr:uid="{00000000-0005-0000-0000-000042090000}"/>
    <cellStyle name="Normal 14 5 3" xfId="894" xr:uid="{00000000-0005-0000-0000-000043090000}"/>
    <cellStyle name="Normal 14 5 3 2" xfId="1414" xr:uid="{00000000-0005-0000-0000-000044090000}"/>
    <cellStyle name="Normal 14 5 3 2 2" xfId="3371" xr:uid="{00000000-0005-0000-0000-000045090000}"/>
    <cellStyle name="Normal 14 5 3 2 2 2" xfId="14037" xr:uid="{00000000-0005-0000-0000-000046090000}"/>
    <cellStyle name="Normal 14 5 3 2 2 3" xfId="8394" xr:uid="{00000000-0005-0000-0000-000047090000}"/>
    <cellStyle name="Normal 14 5 3 2 3" xfId="8395" xr:uid="{00000000-0005-0000-0000-000048090000}"/>
    <cellStyle name="Normal 14 5 3 2 4" xfId="7010" xr:uid="{00000000-0005-0000-0000-000049090000}"/>
    <cellStyle name="Normal 14 5 3 2 5" xfId="12224" xr:uid="{00000000-0005-0000-0000-00004A090000}"/>
    <cellStyle name="Normal 14 5 3 2 6" xfId="5185" xr:uid="{00000000-0005-0000-0000-00004B090000}"/>
    <cellStyle name="Normal 14 5 3 3" xfId="2946" xr:uid="{00000000-0005-0000-0000-00004C090000}"/>
    <cellStyle name="Normal 14 5 3 3 2" xfId="13612" xr:uid="{00000000-0005-0000-0000-00004D090000}"/>
    <cellStyle name="Normal 14 5 3 3 3" xfId="8396" xr:uid="{00000000-0005-0000-0000-00004E090000}"/>
    <cellStyle name="Normal 14 5 3 4" xfId="8397" xr:uid="{00000000-0005-0000-0000-00004F090000}"/>
    <cellStyle name="Normal 14 5 3 5" xfId="6585" xr:uid="{00000000-0005-0000-0000-000050090000}"/>
    <cellStyle name="Normal 14 5 3 6" xfId="11799" xr:uid="{00000000-0005-0000-0000-000051090000}"/>
    <cellStyle name="Normal 14 5 3 7" xfId="4760" xr:uid="{00000000-0005-0000-0000-000052090000}"/>
    <cellStyle name="Normal 14 5 4" xfId="1411" xr:uid="{00000000-0005-0000-0000-000053090000}"/>
    <cellStyle name="Normal 14 5 4 2" xfId="3368" xr:uid="{00000000-0005-0000-0000-000054090000}"/>
    <cellStyle name="Normal 14 5 4 2 2" xfId="14034" xr:uid="{00000000-0005-0000-0000-000055090000}"/>
    <cellStyle name="Normal 14 5 4 2 3" xfId="8398" xr:uid="{00000000-0005-0000-0000-000056090000}"/>
    <cellStyle name="Normal 14 5 4 3" xfId="8399" xr:uid="{00000000-0005-0000-0000-000057090000}"/>
    <cellStyle name="Normal 14 5 4 4" xfId="7007" xr:uid="{00000000-0005-0000-0000-000058090000}"/>
    <cellStyle name="Normal 14 5 4 5" xfId="12221" xr:uid="{00000000-0005-0000-0000-000059090000}"/>
    <cellStyle name="Normal 14 5 4 6" xfId="5182" xr:uid="{00000000-0005-0000-0000-00005A090000}"/>
    <cellStyle name="Normal 14 5 5" xfId="2201" xr:uid="{00000000-0005-0000-0000-00005B090000}"/>
    <cellStyle name="Normal 14 5 5 2" xfId="4054" xr:uid="{00000000-0005-0000-0000-00005C090000}"/>
    <cellStyle name="Normal 14 5 5 2 2" xfId="14717" xr:uid="{00000000-0005-0000-0000-00005D090000}"/>
    <cellStyle name="Normal 14 5 5 2 3" xfId="8400" xr:uid="{00000000-0005-0000-0000-00005E090000}"/>
    <cellStyle name="Normal 14 5 5 3" xfId="8401" xr:uid="{00000000-0005-0000-0000-00005F090000}"/>
    <cellStyle name="Normal 14 5 5 4" xfId="7693" xr:uid="{00000000-0005-0000-0000-000060090000}"/>
    <cellStyle name="Normal 14 5 5 5" xfId="12904" xr:uid="{00000000-0005-0000-0000-000061090000}"/>
    <cellStyle name="Normal 14 5 5 6" xfId="5865" xr:uid="{00000000-0005-0000-0000-000062090000}"/>
    <cellStyle name="Normal 14 5 6" xfId="2345" xr:uid="{00000000-0005-0000-0000-000063090000}"/>
    <cellStyle name="Normal 14 5 6 2" xfId="4189" xr:uid="{00000000-0005-0000-0000-000064090000}"/>
    <cellStyle name="Normal 14 5 6 2 2" xfId="14852" xr:uid="{00000000-0005-0000-0000-000065090000}"/>
    <cellStyle name="Normal 14 5 6 2 3" xfId="8402" xr:uid="{00000000-0005-0000-0000-000066090000}"/>
    <cellStyle name="Normal 14 5 6 3" xfId="7828" xr:uid="{00000000-0005-0000-0000-000067090000}"/>
    <cellStyle name="Normal 14 5 6 4" xfId="13039" xr:uid="{00000000-0005-0000-0000-000068090000}"/>
    <cellStyle name="Normal 14 5 6 5" xfId="6000" xr:uid="{00000000-0005-0000-0000-000069090000}"/>
    <cellStyle name="Normal 14 5 7" xfId="2673" xr:uid="{00000000-0005-0000-0000-00006A090000}"/>
    <cellStyle name="Normal 14 5 7 2" xfId="13339" xr:uid="{00000000-0005-0000-0000-00006B090000}"/>
    <cellStyle name="Normal 14 5 7 3" xfId="8403" xr:uid="{00000000-0005-0000-0000-00006C090000}"/>
    <cellStyle name="Normal 14 5 8" xfId="8404" xr:uid="{00000000-0005-0000-0000-00006D090000}"/>
    <cellStyle name="Normal 14 5 9" xfId="6312" xr:uid="{00000000-0005-0000-0000-00006E090000}"/>
    <cellStyle name="Normal 14 6" xfId="433" xr:uid="{00000000-0005-0000-0000-00006F090000}"/>
    <cellStyle name="Normal 14 6 2" xfId="1004" xr:uid="{00000000-0005-0000-0000-000070090000}"/>
    <cellStyle name="Normal 14 6 2 2" xfId="1416" xr:uid="{00000000-0005-0000-0000-000071090000}"/>
    <cellStyle name="Normal 14 6 2 2 2" xfId="3373" xr:uid="{00000000-0005-0000-0000-000072090000}"/>
    <cellStyle name="Normal 14 6 2 2 2 2" xfId="14039" xr:uid="{00000000-0005-0000-0000-000073090000}"/>
    <cellStyle name="Normal 14 6 2 2 2 3" xfId="8405" xr:uid="{00000000-0005-0000-0000-000074090000}"/>
    <cellStyle name="Normal 14 6 2 2 3" xfId="8406" xr:uid="{00000000-0005-0000-0000-000075090000}"/>
    <cellStyle name="Normal 14 6 2 2 4" xfId="7012" xr:uid="{00000000-0005-0000-0000-000076090000}"/>
    <cellStyle name="Normal 14 6 2 2 5" xfId="12226" xr:uid="{00000000-0005-0000-0000-000077090000}"/>
    <cellStyle name="Normal 14 6 2 2 6" xfId="5187" xr:uid="{00000000-0005-0000-0000-000078090000}"/>
    <cellStyle name="Normal 14 6 2 3" xfId="3036" xr:uid="{00000000-0005-0000-0000-000079090000}"/>
    <cellStyle name="Normal 14 6 2 3 2" xfId="13702" xr:uid="{00000000-0005-0000-0000-00007A090000}"/>
    <cellStyle name="Normal 14 6 2 3 3" xfId="8407" xr:uid="{00000000-0005-0000-0000-00007B090000}"/>
    <cellStyle name="Normal 14 6 2 4" xfId="8408" xr:uid="{00000000-0005-0000-0000-00007C090000}"/>
    <cellStyle name="Normal 14 6 2 5" xfId="6675" xr:uid="{00000000-0005-0000-0000-00007D090000}"/>
    <cellStyle name="Normal 14 6 2 6" xfId="11889" xr:uid="{00000000-0005-0000-0000-00007E090000}"/>
    <cellStyle name="Normal 14 6 2 7" xfId="4850" xr:uid="{00000000-0005-0000-0000-00007F090000}"/>
    <cellStyle name="Normal 14 6 3" xfId="1415" xr:uid="{00000000-0005-0000-0000-000080090000}"/>
    <cellStyle name="Normal 14 6 3 2" xfId="3372" xr:uid="{00000000-0005-0000-0000-000081090000}"/>
    <cellStyle name="Normal 14 6 3 2 2" xfId="14038" xr:uid="{00000000-0005-0000-0000-000082090000}"/>
    <cellStyle name="Normal 14 6 3 2 3" xfId="8409" xr:uid="{00000000-0005-0000-0000-000083090000}"/>
    <cellStyle name="Normal 14 6 3 3" xfId="8410" xr:uid="{00000000-0005-0000-0000-000084090000}"/>
    <cellStyle name="Normal 14 6 3 4" xfId="7011" xr:uid="{00000000-0005-0000-0000-000085090000}"/>
    <cellStyle name="Normal 14 6 3 5" xfId="12225" xr:uid="{00000000-0005-0000-0000-000086090000}"/>
    <cellStyle name="Normal 14 6 3 6" xfId="5186" xr:uid="{00000000-0005-0000-0000-000087090000}"/>
    <cellStyle name="Normal 14 6 4" xfId="2584" xr:uid="{00000000-0005-0000-0000-000088090000}"/>
    <cellStyle name="Normal 14 6 4 2" xfId="13250" xr:uid="{00000000-0005-0000-0000-000089090000}"/>
    <cellStyle name="Normal 14 6 4 3" xfId="8411" xr:uid="{00000000-0005-0000-0000-00008A090000}"/>
    <cellStyle name="Normal 14 6 5" xfId="8412" xr:uid="{00000000-0005-0000-0000-00008B090000}"/>
    <cellStyle name="Normal 14 6 6" xfId="6223" xr:uid="{00000000-0005-0000-0000-00008C090000}"/>
    <cellStyle name="Normal 14 6 7" xfId="11437" xr:uid="{00000000-0005-0000-0000-00008D090000}"/>
    <cellStyle name="Normal 14 6 8" xfId="4398" xr:uid="{00000000-0005-0000-0000-00008E090000}"/>
    <cellStyle name="Normal 14 7" xfId="651" xr:uid="{00000000-0005-0000-0000-00008F090000}"/>
    <cellStyle name="Normal 14 7 2" xfId="1117" xr:uid="{00000000-0005-0000-0000-000090090000}"/>
    <cellStyle name="Normal 14 7 2 2" xfId="1418" xr:uid="{00000000-0005-0000-0000-000091090000}"/>
    <cellStyle name="Normal 14 7 2 2 2" xfId="3375" xr:uid="{00000000-0005-0000-0000-000092090000}"/>
    <cellStyle name="Normal 14 7 2 2 2 2" xfId="14041" xr:uid="{00000000-0005-0000-0000-000093090000}"/>
    <cellStyle name="Normal 14 7 2 2 2 3" xfId="8413" xr:uid="{00000000-0005-0000-0000-000094090000}"/>
    <cellStyle name="Normal 14 7 2 2 3" xfId="8414" xr:uid="{00000000-0005-0000-0000-000095090000}"/>
    <cellStyle name="Normal 14 7 2 2 4" xfId="7014" xr:uid="{00000000-0005-0000-0000-000096090000}"/>
    <cellStyle name="Normal 14 7 2 2 5" xfId="12228" xr:uid="{00000000-0005-0000-0000-000097090000}"/>
    <cellStyle name="Normal 14 7 2 2 6" xfId="5189" xr:uid="{00000000-0005-0000-0000-000098090000}"/>
    <cellStyle name="Normal 14 7 2 3" xfId="3086" xr:uid="{00000000-0005-0000-0000-000099090000}"/>
    <cellStyle name="Normal 14 7 2 3 2" xfId="13752" xr:uid="{00000000-0005-0000-0000-00009A090000}"/>
    <cellStyle name="Normal 14 7 2 3 3" xfId="8415" xr:uid="{00000000-0005-0000-0000-00009B090000}"/>
    <cellStyle name="Normal 14 7 2 4" xfId="8416" xr:uid="{00000000-0005-0000-0000-00009C090000}"/>
    <cellStyle name="Normal 14 7 2 5" xfId="6725" xr:uid="{00000000-0005-0000-0000-00009D090000}"/>
    <cellStyle name="Normal 14 7 2 6" xfId="11939" xr:uid="{00000000-0005-0000-0000-00009E090000}"/>
    <cellStyle name="Normal 14 7 2 7" xfId="4900" xr:uid="{00000000-0005-0000-0000-00009F090000}"/>
    <cellStyle name="Normal 14 7 3" xfId="1417" xr:uid="{00000000-0005-0000-0000-0000A0090000}"/>
    <cellStyle name="Normal 14 7 3 2" xfId="3374" xr:uid="{00000000-0005-0000-0000-0000A1090000}"/>
    <cellStyle name="Normal 14 7 3 2 2" xfId="14040" xr:uid="{00000000-0005-0000-0000-0000A2090000}"/>
    <cellStyle name="Normal 14 7 3 2 3" xfId="8417" xr:uid="{00000000-0005-0000-0000-0000A3090000}"/>
    <cellStyle name="Normal 14 7 3 3" xfId="8418" xr:uid="{00000000-0005-0000-0000-0000A4090000}"/>
    <cellStyle name="Normal 14 7 3 4" xfId="7013" xr:uid="{00000000-0005-0000-0000-0000A5090000}"/>
    <cellStyle name="Normal 14 7 3 5" xfId="12227" xr:uid="{00000000-0005-0000-0000-0000A6090000}"/>
    <cellStyle name="Normal 14 7 3 6" xfId="5188" xr:uid="{00000000-0005-0000-0000-0000A7090000}"/>
    <cellStyle name="Normal 14 7 4" xfId="2719" xr:uid="{00000000-0005-0000-0000-0000A8090000}"/>
    <cellStyle name="Normal 14 7 4 2" xfId="13385" xr:uid="{00000000-0005-0000-0000-0000A9090000}"/>
    <cellStyle name="Normal 14 7 4 3" xfId="8419" xr:uid="{00000000-0005-0000-0000-0000AA090000}"/>
    <cellStyle name="Normal 14 7 5" xfId="8420" xr:uid="{00000000-0005-0000-0000-0000AB090000}"/>
    <cellStyle name="Normal 14 7 6" xfId="6358" xr:uid="{00000000-0005-0000-0000-0000AC090000}"/>
    <cellStyle name="Normal 14 7 7" xfId="11572" xr:uid="{00000000-0005-0000-0000-0000AD090000}"/>
    <cellStyle name="Normal 14 7 8" xfId="4533" xr:uid="{00000000-0005-0000-0000-0000AE090000}"/>
    <cellStyle name="Normal 14 8" xfId="317" xr:uid="{00000000-0005-0000-0000-0000AF090000}"/>
    <cellStyle name="Normal 14 8 2" xfId="945" xr:uid="{00000000-0005-0000-0000-0000B0090000}"/>
    <cellStyle name="Normal 14 8 2 2" xfId="1420" xr:uid="{00000000-0005-0000-0000-0000B1090000}"/>
    <cellStyle name="Normal 14 8 2 2 2" xfId="3377" xr:uid="{00000000-0005-0000-0000-0000B2090000}"/>
    <cellStyle name="Normal 14 8 2 2 2 2" xfId="14043" xr:uid="{00000000-0005-0000-0000-0000B3090000}"/>
    <cellStyle name="Normal 14 8 2 2 2 3" xfId="8421" xr:uid="{00000000-0005-0000-0000-0000B4090000}"/>
    <cellStyle name="Normal 14 8 2 2 3" xfId="8422" xr:uid="{00000000-0005-0000-0000-0000B5090000}"/>
    <cellStyle name="Normal 14 8 2 2 4" xfId="7016" xr:uid="{00000000-0005-0000-0000-0000B6090000}"/>
    <cellStyle name="Normal 14 8 2 2 5" xfId="12230" xr:uid="{00000000-0005-0000-0000-0000B7090000}"/>
    <cellStyle name="Normal 14 8 2 2 6" xfId="5191" xr:uid="{00000000-0005-0000-0000-0000B8090000}"/>
    <cellStyle name="Normal 14 8 2 3" xfId="2992" xr:uid="{00000000-0005-0000-0000-0000B9090000}"/>
    <cellStyle name="Normal 14 8 2 3 2" xfId="13658" xr:uid="{00000000-0005-0000-0000-0000BA090000}"/>
    <cellStyle name="Normal 14 8 2 3 3" xfId="8423" xr:uid="{00000000-0005-0000-0000-0000BB090000}"/>
    <cellStyle name="Normal 14 8 2 4" xfId="8424" xr:uid="{00000000-0005-0000-0000-0000BC090000}"/>
    <cellStyle name="Normal 14 8 2 5" xfId="6631" xr:uid="{00000000-0005-0000-0000-0000BD090000}"/>
    <cellStyle name="Normal 14 8 2 6" xfId="11845" xr:uid="{00000000-0005-0000-0000-0000BE090000}"/>
    <cellStyle name="Normal 14 8 2 7" xfId="4806" xr:uid="{00000000-0005-0000-0000-0000BF090000}"/>
    <cellStyle name="Normal 14 8 3" xfId="1419" xr:uid="{00000000-0005-0000-0000-0000C0090000}"/>
    <cellStyle name="Normal 14 8 3 2" xfId="3376" xr:uid="{00000000-0005-0000-0000-0000C1090000}"/>
    <cellStyle name="Normal 14 8 3 2 2" xfId="14042" xr:uid="{00000000-0005-0000-0000-0000C2090000}"/>
    <cellStyle name="Normal 14 8 3 2 3" xfId="8425" xr:uid="{00000000-0005-0000-0000-0000C3090000}"/>
    <cellStyle name="Normal 14 8 3 3" xfId="8426" xr:uid="{00000000-0005-0000-0000-0000C4090000}"/>
    <cellStyle name="Normal 14 8 3 4" xfId="7015" xr:uid="{00000000-0005-0000-0000-0000C5090000}"/>
    <cellStyle name="Normal 14 8 3 5" xfId="12229" xr:uid="{00000000-0005-0000-0000-0000C6090000}"/>
    <cellStyle name="Normal 14 8 3 6" xfId="5190" xr:uid="{00000000-0005-0000-0000-0000C7090000}"/>
    <cellStyle name="Normal 14 8 4" xfId="2535" xr:uid="{00000000-0005-0000-0000-0000C8090000}"/>
    <cellStyle name="Normal 14 8 4 2" xfId="13201" xr:uid="{00000000-0005-0000-0000-0000C9090000}"/>
    <cellStyle name="Normal 14 8 4 3" xfId="8427" xr:uid="{00000000-0005-0000-0000-0000CA090000}"/>
    <cellStyle name="Normal 14 8 5" xfId="8428" xr:uid="{00000000-0005-0000-0000-0000CB090000}"/>
    <cellStyle name="Normal 14 8 6" xfId="6174" xr:uid="{00000000-0005-0000-0000-0000CC090000}"/>
    <cellStyle name="Normal 14 8 7" xfId="11388" xr:uid="{00000000-0005-0000-0000-0000CD090000}"/>
    <cellStyle name="Normal 14 8 8" xfId="4349" xr:uid="{00000000-0005-0000-0000-0000CE090000}"/>
    <cellStyle name="Normal 14 9" xfId="800" xr:uid="{00000000-0005-0000-0000-0000CF090000}"/>
    <cellStyle name="Normal 14 9 2" xfId="1421" xr:uid="{00000000-0005-0000-0000-0000D0090000}"/>
    <cellStyle name="Normal 14 9 2 2" xfId="3378" xr:uid="{00000000-0005-0000-0000-0000D1090000}"/>
    <cellStyle name="Normal 14 9 2 2 2" xfId="14044" xr:uid="{00000000-0005-0000-0000-0000D2090000}"/>
    <cellStyle name="Normal 14 9 2 2 3" xfId="8429" xr:uid="{00000000-0005-0000-0000-0000D3090000}"/>
    <cellStyle name="Normal 14 9 2 3" xfId="8430" xr:uid="{00000000-0005-0000-0000-0000D4090000}"/>
    <cellStyle name="Normal 14 9 2 4" xfId="7017" xr:uid="{00000000-0005-0000-0000-0000D5090000}"/>
    <cellStyle name="Normal 14 9 2 5" xfId="12231" xr:uid="{00000000-0005-0000-0000-0000D6090000}"/>
    <cellStyle name="Normal 14 9 2 6" xfId="5192" xr:uid="{00000000-0005-0000-0000-0000D7090000}"/>
    <cellStyle name="Normal 14 9 3" xfId="2857" xr:uid="{00000000-0005-0000-0000-0000D8090000}"/>
    <cellStyle name="Normal 14 9 3 2" xfId="13523" xr:uid="{00000000-0005-0000-0000-0000D9090000}"/>
    <cellStyle name="Normal 14 9 3 3" xfId="8431" xr:uid="{00000000-0005-0000-0000-0000DA090000}"/>
    <cellStyle name="Normal 14 9 4" xfId="8432" xr:uid="{00000000-0005-0000-0000-0000DB090000}"/>
    <cellStyle name="Normal 14 9 5" xfId="6496" xr:uid="{00000000-0005-0000-0000-0000DC090000}"/>
    <cellStyle name="Normal 14 9 6" xfId="11710" xr:uid="{00000000-0005-0000-0000-0000DD090000}"/>
    <cellStyle name="Normal 14 9 7" xfId="4671" xr:uid="{00000000-0005-0000-0000-0000DE090000}"/>
    <cellStyle name="Normal 140" xfId="2044" xr:uid="{00000000-0005-0000-0000-0000DF090000}"/>
    <cellStyle name="Normal 141" xfId="2042" xr:uid="{00000000-0005-0000-0000-0000E0090000}"/>
    <cellStyle name="Normal 142" xfId="2037" xr:uid="{00000000-0005-0000-0000-0000E1090000}"/>
    <cellStyle name="Normal 143" xfId="2036" xr:uid="{00000000-0005-0000-0000-0000E2090000}"/>
    <cellStyle name="Normal 144" xfId="2026" xr:uid="{00000000-0005-0000-0000-0000E3090000}"/>
    <cellStyle name="Normal 145" xfId="2035" xr:uid="{00000000-0005-0000-0000-0000E4090000}"/>
    <cellStyle name="Normal 146" xfId="2041" xr:uid="{00000000-0005-0000-0000-0000E5090000}"/>
    <cellStyle name="Normal 147" xfId="2030" xr:uid="{00000000-0005-0000-0000-0000E6090000}"/>
    <cellStyle name="Normal 148" xfId="2046" xr:uid="{00000000-0005-0000-0000-0000E7090000}"/>
    <cellStyle name="Normal 149" xfId="2039" xr:uid="{00000000-0005-0000-0000-0000E8090000}"/>
    <cellStyle name="Normal 15" xfId="61" xr:uid="{00000000-0005-0000-0000-0000E9090000}"/>
    <cellStyle name="Normal 15 2" xfId="108" xr:uid="{00000000-0005-0000-0000-0000EA090000}"/>
    <cellStyle name="Normal 150" xfId="2048" xr:uid="{00000000-0005-0000-0000-0000EB090000}"/>
    <cellStyle name="Normal 151" xfId="2038" xr:uid="{00000000-0005-0000-0000-0000EC090000}"/>
    <cellStyle name="Normal 152" xfId="2051" xr:uid="{00000000-0005-0000-0000-0000ED090000}"/>
    <cellStyle name="Normal 153" xfId="2031" xr:uid="{00000000-0005-0000-0000-0000EE090000}"/>
    <cellStyle name="Normal 154" xfId="2050" xr:uid="{00000000-0005-0000-0000-0000EF090000}"/>
    <cellStyle name="Normal 155" xfId="2025" xr:uid="{00000000-0005-0000-0000-0000F0090000}"/>
    <cellStyle name="Normal 156" xfId="2032" xr:uid="{00000000-0005-0000-0000-0000F1090000}"/>
    <cellStyle name="Normal 157" xfId="2047" xr:uid="{00000000-0005-0000-0000-0000F2090000}"/>
    <cellStyle name="Normal 158" xfId="2028" xr:uid="{00000000-0005-0000-0000-0000F3090000}"/>
    <cellStyle name="Normal 159" xfId="2045" xr:uid="{00000000-0005-0000-0000-0000F4090000}"/>
    <cellStyle name="Normal 16" xfId="96" xr:uid="{00000000-0005-0000-0000-0000F5090000}"/>
    <cellStyle name="Normal 16 10" xfId="1270" xr:uid="{00000000-0005-0000-0000-0000F6090000}"/>
    <cellStyle name="Normal 16 10 2" xfId="3227" xr:uid="{00000000-0005-0000-0000-0000F7090000}"/>
    <cellStyle name="Normal 16 10 2 2" xfId="13893" xr:uid="{00000000-0005-0000-0000-0000F8090000}"/>
    <cellStyle name="Normal 16 10 2 3" xfId="8433" xr:uid="{00000000-0005-0000-0000-0000F9090000}"/>
    <cellStyle name="Normal 16 10 3" xfId="8434" xr:uid="{00000000-0005-0000-0000-0000FA090000}"/>
    <cellStyle name="Normal 16 10 4" xfId="6866" xr:uid="{00000000-0005-0000-0000-0000FB090000}"/>
    <cellStyle name="Normal 16 10 5" xfId="12080" xr:uid="{00000000-0005-0000-0000-0000FC090000}"/>
    <cellStyle name="Normal 16 10 6" xfId="5041" xr:uid="{00000000-0005-0000-0000-0000FD090000}"/>
    <cellStyle name="Normal 16 11" xfId="213" xr:uid="{00000000-0005-0000-0000-0000FE090000}"/>
    <cellStyle name="Normal 16 11 2" xfId="2493" xr:uid="{00000000-0005-0000-0000-0000FF090000}"/>
    <cellStyle name="Normal 16 11 2 2" xfId="13160" xr:uid="{00000000-0005-0000-0000-0000000A0000}"/>
    <cellStyle name="Normal 16 11 2 3" xfId="8435" xr:uid="{00000000-0005-0000-0000-0000010A0000}"/>
    <cellStyle name="Normal 16 11 3" xfId="8436" xr:uid="{00000000-0005-0000-0000-0000020A0000}"/>
    <cellStyle name="Normal 16 11 4" xfId="6132" xr:uid="{00000000-0005-0000-0000-0000030A0000}"/>
    <cellStyle name="Normal 16 11 5" xfId="11347" xr:uid="{00000000-0005-0000-0000-0000040A0000}"/>
    <cellStyle name="Normal 16 11 6" xfId="4308" xr:uid="{00000000-0005-0000-0000-0000050A0000}"/>
    <cellStyle name="Normal 16 12" xfId="2108" xr:uid="{00000000-0005-0000-0000-0000060A0000}"/>
    <cellStyle name="Normal 16 12 2" xfId="3967" xr:uid="{00000000-0005-0000-0000-0000070A0000}"/>
    <cellStyle name="Normal 16 12 2 2" xfId="14630" xr:uid="{00000000-0005-0000-0000-0000080A0000}"/>
    <cellStyle name="Normal 16 12 2 3" xfId="8437" xr:uid="{00000000-0005-0000-0000-0000090A0000}"/>
    <cellStyle name="Normal 16 12 3" xfId="8438" xr:uid="{00000000-0005-0000-0000-00000A0A0000}"/>
    <cellStyle name="Normal 16 12 4" xfId="7606" xr:uid="{00000000-0005-0000-0000-00000B0A0000}"/>
    <cellStyle name="Normal 16 12 5" xfId="12817" xr:uid="{00000000-0005-0000-0000-00000C0A0000}"/>
    <cellStyle name="Normal 16 12 6" xfId="5778" xr:uid="{00000000-0005-0000-0000-00000D0A0000}"/>
    <cellStyle name="Normal 16 13" xfId="2259" xr:uid="{00000000-0005-0000-0000-00000E0A0000}"/>
    <cellStyle name="Normal 16 13 2" xfId="4103" xr:uid="{00000000-0005-0000-0000-00000F0A0000}"/>
    <cellStyle name="Normal 16 13 2 2" xfId="14766" xr:uid="{00000000-0005-0000-0000-0000100A0000}"/>
    <cellStyle name="Normal 16 13 2 3" xfId="8439" xr:uid="{00000000-0005-0000-0000-0000110A0000}"/>
    <cellStyle name="Normal 16 13 3" xfId="7742" xr:uid="{00000000-0005-0000-0000-0000120A0000}"/>
    <cellStyle name="Normal 16 13 4" xfId="12953" xr:uid="{00000000-0005-0000-0000-0000130A0000}"/>
    <cellStyle name="Normal 16 13 5" xfId="5914" xr:uid="{00000000-0005-0000-0000-0000140A0000}"/>
    <cellStyle name="Normal 16 14" xfId="2454" xr:uid="{00000000-0005-0000-0000-0000150A0000}"/>
    <cellStyle name="Normal 16 14 2" xfId="8440" xr:uid="{00000000-0005-0000-0000-0000160A0000}"/>
    <cellStyle name="Normal 16 14 3" xfId="13122" xr:uid="{00000000-0005-0000-0000-0000170A0000}"/>
    <cellStyle name="Normal 16 14 4" xfId="6052" xr:uid="{00000000-0005-0000-0000-0000180A0000}"/>
    <cellStyle name="Normal 16 15" xfId="8441" xr:uid="{00000000-0005-0000-0000-0000190A0000}"/>
    <cellStyle name="Normal 16 16" xfId="6093" xr:uid="{00000000-0005-0000-0000-00001A0A0000}"/>
    <cellStyle name="Normal 16 17" xfId="11309" xr:uid="{00000000-0005-0000-0000-00001B0A0000}"/>
    <cellStyle name="Normal 16 18" xfId="4270" xr:uid="{00000000-0005-0000-0000-00001C0A0000}"/>
    <cellStyle name="Normal 16 19" xfId="14939" xr:uid="{95777746-17F1-4ED9-A7EF-846AEC6B769F}"/>
    <cellStyle name="Normal 16 2" xfId="109" xr:uid="{00000000-0005-0000-0000-00001D0A0000}"/>
    <cellStyle name="Normal 16 2 10" xfId="2109" xr:uid="{00000000-0005-0000-0000-00001E0A0000}"/>
    <cellStyle name="Normal 16 2 10 2" xfId="3968" xr:uid="{00000000-0005-0000-0000-00001F0A0000}"/>
    <cellStyle name="Normal 16 2 10 2 2" xfId="14631" xr:uid="{00000000-0005-0000-0000-0000200A0000}"/>
    <cellStyle name="Normal 16 2 10 2 3" xfId="8442" xr:uid="{00000000-0005-0000-0000-0000210A0000}"/>
    <cellStyle name="Normal 16 2 10 3" xfId="8443" xr:uid="{00000000-0005-0000-0000-0000220A0000}"/>
    <cellStyle name="Normal 16 2 10 4" xfId="7607" xr:uid="{00000000-0005-0000-0000-0000230A0000}"/>
    <cellStyle name="Normal 16 2 10 5" xfId="12818" xr:uid="{00000000-0005-0000-0000-0000240A0000}"/>
    <cellStyle name="Normal 16 2 10 6" xfId="5779" xr:uid="{00000000-0005-0000-0000-0000250A0000}"/>
    <cellStyle name="Normal 16 2 11" xfId="2260" xr:uid="{00000000-0005-0000-0000-0000260A0000}"/>
    <cellStyle name="Normal 16 2 11 2" xfId="4104" xr:uid="{00000000-0005-0000-0000-0000270A0000}"/>
    <cellStyle name="Normal 16 2 11 2 2" xfId="14767" xr:uid="{00000000-0005-0000-0000-0000280A0000}"/>
    <cellStyle name="Normal 16 2 11 2 3" xfId="8444" xr:uid="{00000000-0005-0000-0000-0000290A0000}"/>
    <cellStyle name="Normal 16 2 11 3" xfId="7743" xr:uid="{00000000-0005-0000-0000-00002A0A0000}"/>
    <cellStyle name="Normal 16 2 11 4" xfId="12954" xr:uid="{00000000-0005-0000-0000-00002B0A0000}"/>
    <cellStyle name="Normal 16 2 11 5" xfId="5915" xr:uid="{00000000-0005-0000-0000-00002C0A0000}"/>
    <cellStyle name="Normal 16 2 12" xfId="2466" xr:uid="{00000000-0005-0000-0000-00002D0A0000}"/>
    <cellStyle name="Normal 16 2 12 2" xfId="8445" xr:uid="{00000000-0005-0000-0000-00002E0A0000}"/>
    <cellStyle name="Normal 16 2 12 3" xfId="13134" xr:uid="{00000000-0005-0000-0000-00002F0A0000}"/>
    <cellStyle name="Normal 16 2 12 4" xfId="6060" xr:uid="{00000000-0005-0000-0000-0000300A0000}"/>
    <cellStyle name="Normal 16 2 13" xfId="8446" xr:uid="{00000000-0005-0000-0000-0000310A0000}"/>
    <cellStyle name="Normal 16 2 14" xfId="6105" xr:uid="{00000000-0005-0000-0000-0000320A0000}"/>
    <cellStyle name="Normal 16 2 15" xfId="11321" xr:uid="{00000000-0005-0000-0000-0000330A0000}"/>
    <cellStyle name="Normal 16 2 16" xfId="4282" xr:uid="{00000000-0005-0000-0000-0000340A0000}"/>
    <cellStyle name="Normal 16 2 2" xfId="496" xr:uid="{00000000-0005-0000-0000-0000350A0000}"/>
    <cellStyle name="Normal 16 2 2 10" xfId="11487" xr:uid="{00000000-0005-0000-0000-0000360A0000}"/>
    <cellStyle name="Normal 16 2 2 11" xfId="4448" xr:uid="{00000000-0005-0000-0000-0000370A0000}"/>
    <cellStyle name="Normal 16 2 2 2" xfId="701" xr:uid="{00000000-0005-0000-0000-0000380A0000}"/>
    <cellStyle name="Normal 16 2 2 2 2" xfId="1167" xr:uid="{00000000-0005-0000-0000-0000390A0000}"/>
    <cellStyle name="Normal 16 2 2 2 2 2" xfId="1424" xr:uid="{00000000-0005-0000-0000-00003A0A0000}"/>
    <cellStyle name="Normal 16 2 2 2 2 2 2" xfId="3381" xr:uid="{00000000-0005-0000-0000-00003B0A0000}"/>
    <cellStyle name="Normal 16 2 2 2 2 2 2 2" xfId="14047" xr:uid="{00000000-0005-0000-0000-00003C0A0000}"/>
    <cellStyle name="Normal 16 2 2 2 2 2 2 3" xfId="8447" xr:uid="{00000000-0005-0000-0000-00003D0A0000}"/>
    <cellStyle name="Normal 16 2 2 2 2 2 3" xfId="8448" xr:uid="{00000000-0005-0000-0000-00003E0A0000}"/>
    <cellStyle name="Normal 16 2 2 2 2 2 4" xfId="7020" xr:uid="{00000000-0005-0000-0000-00003F0A0000}"/>
    <cellStyle name="Normal 16 2 2 2 2 2 5" xfId="12234" xr:uid="{00000000-0005-0000-0000-0000400A0000}"/>
    <cellStyle name="Normal 16 2 2 2 2 2 6" xfId="5195" xr:uid="{00000000-0005-0000-0000-0000410A0000}"/>
    <cellStyle name="Normal 16 2 2 2 2 3" xfId="3136" xr:uid="{00000000-0005-0000-0000-0000420A0000}"/>
    <cellStyle name="Normal 16 2 2 2 2 3 2" xfId="13802" xr:uid="{00000000-0005-0000-0000-0000430A0000}"/>
    <cellStyle name="Normal 16 2 2 2 2 3 3" xfId="8449" xr:uid="{00000000-0005-0000-0000-0000440A0000}"/>
    <cellStyle name="Normal 16 2 2 2 2 4" xfId="8450" xr:uid="{00000000-0005-0000-0000-0000450A0000}"/>
    <cellStyle name="Normal 16 2 2 2 2 5" xfId="6775" xr:uid="{00000000-0005-0000-0000-0000460A0000}"/>
    <cellStyle name="Normal 16 2 2 2 2 6" xfId="11989" xr:uid="{00000000-0005-0000-0000-0000470A0000}"/>
    <cellStyle name="Normal 16 2 2 2 2 7" xfId="4950" xr:uid="{00000000-0005-0000-0000-0000480A0000}"/>
    <cellStyle name="Normal 16 2 2 2 3" xfId="1423" xr:uid="{00000000-0005-0000-0000-0000490A0000}"/>
    <cellStyle name="Normal 16 2 2 2 3 2" xfId="3380" xr:uid="{00000000-0005-0000-0000-00004A0A0000}"/>
    <cellStyle name="Normal 16 2 2 2 3 2 2" xfId="14046" xr:uid="{00000000-0005-0000-0000-00004B0A0000}"/>
    <cellStyle name="Normal 16 2 2 2 3 2 3" xfId="8451" xr:uid="{00000000-0005-0000-0000-00004C0A0000}"/>
    <cellStyle name="Normal 16 2 2 2 3 3" xfId="8452" xr:uid="{00000000-0005-0000-0000-00004D0A0000}"/>
    <cellStyle name="Normal 16 2 2 2 3 4" xfId="7019" xr:uid="{00000000-0005-0000-0000-00004E0A0000}"/>
    <cellStyle name="Normal 16 2 2 2 3 5" xfId="12233" xr:uid="{00000000-0005-0000-0000-00004F0A0000}"/>
    <cellStyle name="Normal 16 2 2 2 3 6" xfId="5194" xr:uid="{00000000-0005-0000-0000-0000500A0000}"/>
    <cellStyle name="Normal 16 2 2 2 4" xfId="2769" xr:uid="{00000000-0005-0000-0000-0000510A0000}"/>
    <cellStyle name="Normal 16 2 2 2 4 2" xfId="13435" xr:uid="{00000000-0005-0000-0000-0000520A0000}"/>
    <cellStyle name="Normal 16 2 2 2 4 3" xfId="8453" xr:uid="{00000000-0005-0000-0000-0000530A0000}"/>
    <cellStyle name="Normal 16 2 2 2 5" xfId="8454" xr:uid="{00000000-0005-0000-0000-0000540A0000}"/>
    <cellStyle name="Normal 16 2 2 2 6" xfId="6408" xr:uid="{00000000-0005-0000-0000-0000550A0000}"/>
    <cellStyle name="Normal 16 2 2 2 7" xfId="11622" xr:uid="{00000000-0005-0000-0000-0000560A0000}"/>
    <cellStyle name="Normal 16 2 2 2 8" xfId="4583" xr:uid="{00000000-0005-0000-0000-0000570A0000}"/>
    <cellStyle name="Normal 16 2 2 3" xfId="852" xr:uid="{00000000-0005-0000-0000-0000580A0000}"/>
    <cellStyle name="Normal 16 2 2 3 2" xfId="1425" xr:uid="{00000000-0005-0000-0000-0000590A0000}"/>
    <cellStyle name="Normal 16 2 2 3 2 2" xfId="3382" xr:uid="{00000000-0005-0000-0000-00005A0A0000}"/>
    <cellStyle name="Normal 16 2 2 3 2 2 2" xfId="14048" xr:uid="{00000000-0005-0000-0000-00005B0A0000}"/>
    <cellStyle name="Normal 16 2 2 3 2 2 3" xfId="8455" xr:uid="{00000000-0005-0000-0000-00005C0A0000}"/>
    <cellStyle name="Normal 16 2 2 3 2 3" xfId="8456" xr:uid="{00000000-0005-0000-0000-00005D0A0000}"/>
    <cellStyle name="Normal 16 2 2 3 2 4" xfId="7021" xr:uid="{00000000-0005-0000-0000-00005E0A0000}"/>
    <cellStyle name="Normal 16 2 2 3 2 5" xfId="12235" xr:uid="{00000000-0005-0000-0000-00005F0A0000}"/>
    <cellStyle name="Normal 16 2 2 3 2 6" xfId="5196" xr:uid="{00000000-0005-0000-0000-0000600A0000}"/>
    <cellStyle name="Normal 16 2 2 3 3" xfId="2907" xr:uid="{00000000-0005-0000-0000-0000610A0000}"/>
    <cellStyle name="Normal 16 2 2 3 3 2" xfId="13573" xr:uid="{00000000-0005-0000-0000-0000620A0000}"/>
    <cellStyle name="Normal 16 2 2 3 3 3" xfId="8457" xr:uid="{00000000-0005-0000-0000-0000630A0000}"/>
    <cellStyle name="Normal 16 2 2 3 4" xfId="8458" xr:uid="{00000000-0005-0000-0000-0000640A0000}"/>
    <cellStyle name="Normal 16 2 2 3 5" xfId="6546" xr:uid="{00000000-0005-0000-0000-0000650A0000}"/>
    <cellStyle name="Normal 16 2 2 3 6" xfId="11760" xr:uid="{00000000-0005-0000-0000-0000660A0000}"/>
    <cellStyle name="Normal 16 2 2 3 7" xfId="4721" xr:uid="{00000000-0005-0000-0000-0000670A0000}"/>
    <cellStyle name="Normal 16 2 2 4" xfId="1422" xr:uid="{00000000-0005-0000-0000-0000680A0000}"/>
    <cellStyle name="Normal 16 2 2 4 2" xfId="3379" xr:uid="{00000000-0005-0000-0000-0000690A0000}"/>
    <cellStyle name="Normal 16 2 2 4 2 2" xfId="14045" xr:uid="{00000000-0005-0000-0000-00006A0A0000}"/>
    <cellStyle name="Normal 16 2 2 4 2 3" xfId="8459" xr:uid="{00000000-0005-0000-0000-00006B0A0000}"/>
    <cellStyle name="Normal 16 2 2 4 3" xfId="8460" xr:uid="{00000000-0005-0000-0000-00006C0A0000}"/>
    <cellStyle name="Normal 16 2 2 4 4" xfId="7018" xr:uid="{00000000-0005-0000-0000-00006D0A0000}"/>
    <cellStyle name="Normal 16 2 2 4 5" xfId="12232" xr:uid="{00000000-0005-0000-0000-00006E0A0000}"/>
    <cellStyle name="Normal 16 2 2 4 6" xfId="5193" xr:uid="{00000000-0005-0000-0000-00006F0A0000}"/>
    <cellStyle name="Normal 16 2 2 5" xfId="2158" xr:uid="{00000000-0005-0000-0000-0000700A0000}"/>
    <cellStyle name="Normal 16 2 2 5 2" xfId="4014" xr:uid="{00000000-0005-0000-0000-0000710A0000}"/>
    <cellStyle name="Normal 16 2 2 5 2 2" xfId="14677" xr:uid="{00000000-0005-0000-0000-0000720A0000}"/>
    <cellStyle name="Normal 16 2 2 5 2 3" xfId="8461" xr:uid="{00000000-0005-0000-0000-0000730A0000}"/>
    <cellStyle name="Normal 16 2 2 5 3" xfId="8462" xr:uid="{00000000-0005-0000-0000-0000740A0000}"/>
    <cellStyle name="Normal 16 2 2 5 4" xfId="7653" xr:uid="{00000000-0005-0000-0000-0000750A0000}"/>
    <cellStyle name="Normal 16 2 2 5 5" xfId="12864" xr:uid="{00000000-0005-0000-0000-0000760A0000}"/>
    <cellStyle name="Normal 16 2 2 5 6" xfId="5825" xr:uid="{00000000-0005-0000-0000-0000770A0000}"/>
    <cellStyle name="Normal 16 2 2 6" xfId="2306" xr:uid="{00000000-0005-0000-0000-0000780A0000}"/>
    <cellStyle name="Normal 16 2 2 6 2" xfId="4150" xr:uid="{00000000-0005-0000-0000-0000790A0000}"/>
    <cellStyle name="Normal 16 2 2 6 2 2" xfId="14813" xr:uid="{00000000-0005-0000-0000-00007A0A0000}"/>
    <cellStyle name="Normal 16 2 2 6 2 3" xfId="8463" xr:uid="{00000000-0005-0000-0000-00007B0A0000}"/>
    <cellStyle name="Normal 16 2 2 6 3" xfId="7789" xr:uid="{00000000-0005-0000-0000-00007C0A0000}"/>
    <cellStyle name="Normal 16 2 2 6 4" xfId="13000" xr:uid="{00000000-0005-0000-0000-00007D0A0000}"/>
    <cellStyle name="Normal 16 2 2 6 5" xfId="5961" xr:uid="{00000000-0005-0000-0000-00007E0A0000}"/>
    <cellStyle name="Normal 16 2 2 7" xfId="2634" xr:uid="{00000000-0005-0000-0000-00007F0A0000}"/>
    <cellStyle name="Normal 16 2 2 7 2" xfId="13300" xr:uid="{00000000-0005-0000-0000-0000800A0000}"/>
    <cellStyle name="Normal 16 2 2 7 3" xfId="8464" xr:uid="{00000000-0005-0000-0000-0000810A0000}"/>
    <cellStyle name="Normal 16 2 2 8" xfId="8465" xr:uid="{00000000-0005-0000-0000-0000820A0000}"/>
    <cellStyle name="Normal 16 2 2 9" xfId="6273" xr:uid="{00000000-0005-0000-0000-0000830A0000}"/>
    <cellStyle name="Normal 16 2 3" xfId="603" xr:uid="{00000000-0005-0000-0000-0000840A0000}"/>
    <cellStyle name="Normal 16 2 3 10" xfId="11530" xr:uid="{00000000-0005-0000-0000-0000850A0000}"/>
    <cellStyle name="Normal 16 2 3 11" xfId="4491" xr:uid="{00000000-0005-0000-0000-0000860A0000}"/>
    <cellStyle name="Normal 16 2 3 2" xfId="745" xr:uid="{00000000-0005-0000-0000-0000870A0000}"/>
    <cellStyle name="Normal 16 2 3 2 2" xfId="1210" xr:uid="{00000000-0005-0000-0000-0000880A0000}"/>
    <cellStyle name="Normal 16 2 3 2 2 2" xfId="1428" xr:uid="{00000000-0005-0000-0000-0000890A0000}"/>
    <cellStyle name="Normal 16 2 3 2 2 2 2" xfId="3385" xr:uid="{00000000-0005-0000-0000-00008A0A0000}"/>
    <cellStyle name="Normal 16 2 3 2 2 2 2 2" xfId="14051" xr:uid="{00000000-0005-0000-0000-00008B0A0000}"/>
    <cellStyle name="Normal 16 2 3 2 2 2 2 3" xfId="8466" xr:uid="{00000000-0005-0000-0000-00008C0A0000}"/>
    <cellStyle name="Normal 16 2 3 2 2 2 3" xfId="8467" xr:uid="{00000000-0005-0000-0000-00008D0A0000}"/>
    <cellStyle name="Normal 16 2 3 2 2 2 4" xfId="7024" xr:uid="{00000000-0005-0000-0000-00008E0A0000}"/>
    <cellStyle name="Normal 16 2 3 2 2 2 5" xfId="12238" xr:uid="{00000000-0005-0000-0000-00008F0A0000}"/>
    <cellStyle name="Normal 16 2 3 2 2 2 6" xfId="5199" xr:uid="{00000000-0005-0000-0000-0000900A0000}"/>
    <cellStyle name="Normal 16 2 3 2 2 3" xfId="3179" xr:uid="{00000000-0005-0000-0000-0000910A0000}"/>
    <cellStyle name="Normal 16 2 3 2 2 3 2" xfId="13845" xr:uid="{00000000-0005-0000-0000-0000920A0000}"/>
    <cellStyle name="Normal 16 2 3 2 2 3 3" xfId="8468" xr:uid="{00000000-0005-0000-0000-0000930A0000}"/>
    <cellStyle name="Normal 16 2 3 2 2 4" xfId="8469" xr:uid="{00000000-0005-0000-0000-0000940A0000}"/>
    <cellStyle name="Normal 16 2 3 2 2 5" xfId="6818" xr:uid="{00000000-0005-0000-0000-0000950A0000}"/>
    <cellStyle name="Normal 16 2 3 2 2 6" xfId="12032" xr:uid="{00000000-0005-0000-0000-0000960A0000}"/>
    <cellStyle name="Normal 16 2 3 2 2 7" xfId="4993" xr:uid="{00000000-0005-0000-0000-0000970A0000}"/>
    <cellStyle name="Normal 16 2 3 2 3" xfId="1427" xr:uid="{00000000-0005-0000-0000-0000980A0000}"/>
    <cellStyle name="Normal 16 2 3 2 3 2" xfId="3384" xr:uid="{00000000-0005-0000-0000-0000990A0000}"/>
    <cellStyle name="Normal 16 2 3 2 3 2 2" xfId="14050" xr:uid="{00000000-0005-0000-0000-00009A0A0000}"/>
    <cellStyle name="Normal 16 2 3 2 3 2 3" xfId="8470" xr:uid="{00000000-0005-0000-0000-00009B0A0000}"/>
    <cellStyle name="Normal 16 2 3 2 3 3" xfId="8471" xr:uid="{00000000-0005-0000-0000-00009C0A0000}"/>
    <cellStyle name="Normal 16 2 3 2 3 4" xfId="7023" xr:uid="{00000000-0005-0000-0000-00009D0A0000}"/>
    <cellStyle name="Normal 16 2 3 2 3 5" xfId="12237" xr:uid="{00000000-0005-0000-0000-00009E0A0000}"/>
    <cellStyle name="Normal 16 2 3 2 3 6" xfId="5198" xr:uid="{00000000-0005-0000-0000-00009F0A0000}"/>
    <cellStyle name="Normal 16 2 3 2 4" xfId="2812" xr:uid="{00000000-0005-0000-0000-0000A00A0000}"/>
    <cellStyle name="Normal 16 2 3 2 4 2" xfId="13478" xr:uid="{00000000-0005-0000-0000-0000A10A0000}"/>
    <cellStyle name="Normal 16 2 3 2 4 3" xfId="8472" xr:uid="{00000000-0005-0000-0000-0000A20A0000}"/>
    <cellStyle name="Normal 16 2 3 2 5" xfId="8473" xr:uid="{00000000-0005-0000-0000-0000A30A0000}"/>
    <cellStyle name="Normal 16 2 3 2 6" xfId="6451" xr:uid="{00000000-0005-0000-0000-0000A40A0000}"/>
    <cellStyle name="Normal 16 2 3 2 7" xfId="11665" xr:uid="{00000000-0005-0000-0000-0000A50A0000}"/>
    <cellStyle name="Normal 16 2 3 2 8" xfId="4626" xr:uid="{00000000-0005-0000-0000-0000A60A0000}"/>
    <cellStyle name="Normal 16 2 3 3" xfId="898" xr:uid="{00000000-0005-0000-0000-0000A70A0000}"/>
    <cellStyle name="Normal 16 2 3 3 2" xfId="1429" xr:uid="{00000000-0005-0000-0000-0000A80A0000}"/>
    <cellStyle name="Normal 16 2 3 3 2 2" xfId="3386" xr:uid="{00000000-0005-0000-0000-0000A90A0000}"/>
    <cellStyle name="Normal 16 2 3 3 2 2 2" xfId="14052" xr:uid="{00000000-0005-0000-0000-0000AA0A0000}"/>
    <cellStyle name="Normal 16 2 3 3 2 2 3" xfId="8474" xr:uid="{00000000-0005-0000-0000-0000AB0A0000}"/>
    <cellStyle name="Normal 16 2 3 3 2 3" xfId="8475" xr:uid="{00000000-0005-0000-0000-0000AC0A0000}"/>
    <cellStyle name="Normal 16 2 3 3 2 4" xfId="7025" xr:uid="{00000000-0005-0000-0000-0000AD0A0000}"/>
    <cellStyle name="Normal 16 2 3 3 2 5" xfId="12239" xr:uid="{00000000-0005-0000-0000-0000AE0A0000}"/>
    <cellStyle name="Normal 16 2 3 3 2 6" xfId="5200" xr:uid="{00000000-0005-0000-0000-0000AF0A0000}"/>
    <cellStyle name="Normal 16 2 3 3 3" xfId="2950" xr:uid="{00000000-0005-0000-0000-0000B00A0000}"/>
    <cellStyle name="Normal 16 2 3 3 3 2" xfId="13616" xr:uid="{00000000-0005-0000-0000-0000B10A0000}"/>
    <cellStyle name="Normal 16 2 3 3 3 3" xfId="8476" xr:uid="{00000000-0005-0000-0000-0000B20A0000}"/>
    <cellStyle name="Normal 16 2 3 3 4" xfId="8477" xr:uid="{00000000-0005-0000-0000-0000B30A0000}"/>
    <cellStyle name="Normal 16 2 3 3 5" xfId="6589" xr:uid="{00000000-0005-0000-0000-0000B40A0000}"/>
    <cellStyle name="Normal 16 2 3 3 6" xfId="11803" xr:uid="{00000000-0005-0000-0000-0000B50A0000}"/>
    <cellStyle name="Normal 16 2 3 3 7" xfId="4764" xr:uid="{00000000-0005-0000-0000-0000B60A0000}"/>
    <cellStyle name="Normal 16 2 3 4" xfId="1426" xr:uid="{00000000-0005-0000-0000-0000B70A0000}"/>
    <cellStyle name="Normal 16 2 3 4 2" xfId="3383" xr:uid="{00000000-0005-0000-0000-0000B80A0000}"/>
    <cellStyle name="Normal 16 2 3 4 2 2" xfId="14049" xr:uid="{00000000-0005-0000-0000-0000B90A0000}"/>
    <cellStyle name="Normal 16 2 3 4 2 3" xfId="8478" xr:uid="{00000000-0005-0000-0000-0000BA0A0000}"/>
    <cellStyle name="Normal 16 2 3 4 3" xfId="8479" xr:uid="{00000000-0005-0000-0000-0000BB0A0000}"/>
    <cellStyle name="Normal 16 2 3 4 4" xfId="7022" xr:uid="{00000000-0005-0000-0000-0000BC0A0000}"/>
    <cellStyle name="Normal 16 2 3 4 5" xfId="12236" xr:uid="{00000000-0005-0000-0000-0000BD0A0000}"/>
    <cellStyle name="Normal 16 2 3 4 6" xfId="5197" xr:uid="{00000000-0005-0000-0000-0000BE0A0000}"/>
    <cellStyle name="Normal 16 2 3 5" xfId="2205" xr:uid="{00000000-0005-0000-0000-0000BF0A0000}"/>
    <cellStyle name="Normal 16 2 3 5 2" xfId="4058" xr:uid="{00000000-0005-0000-0000-0000C00A0000}"/>
    <cellStyle name="Normal 16 2 3 5 2 2" xfId="14721" xr:uid="{00000000-0005-0000-0000-0000C10A0000}"/>
    <cellStyle name="Normal 16 2 3 5 2 3" xfId="8480" xr:uid="{00000000-0005-0000-0000-0000C20A0000}"/>
    <cellStyle name="Normal 16 2 3 5 3" xfId="8481" xr:uid="{00000000-0005-0000-0000-0000C30A0000}"/>
    <cellStyle name="Normal 16 2 3 5 4" xfId="7697" xr:uid="{00000000-0005-0000-0000-0000C40A0000}"/>
    <cellStyle name="Normal 16 2 3 5 5" xfId="12908" xr:uid="{00000000-0005-0000-0000-0000C50A0000}"/>
    <cellStyle name="Normal 16 2 3 5 6" xfId="5869" xr:uid="{00000000-0005-0000-0000-0000C60A0000}"/>
    <cellStyle name="Normal 16 2 3 6" xfId="2349" xr:uid="{00000000-0005-0000-0000-0000C70A0000}"/>
    <cellStyle name="Normal 16 2 3 6 2" xfId="4193" xr:uid="{00000000-0005-0000-0000-0000C80A0000}"/>
    <cellStyle name="Normal 16 2 3 6 2 2" xfId="14856" xr:uid="{00000000-0005-0000-0000-0000C90A0000}"/>
    <cellStyle name="Normal 16 2 3 6 2 3" xfId="8482" xr:uid="{00000000-0005-0000-0000-0000CA0A0000}"/>
    <cellStyle name="Normal 16 2 3 6 3" xfId="7832" xr:uid="{00000000-0005-0000-0000-0000CB0A0000}"/>
    <cellStyle name="Normal 16 2 3 6 4" xfId="13043" xr:uid="{00000000-0005-0000-0000-0000CC0A0000}"/>
    <cellStyle name="Normal 16 2 3 6 5" xfId="6004" xr:uid="{00000000-0005-0000-0000-0000CD0A0000}"/>
    <cellStyle name="Normal 16 2 3 7" xfId="2677" xr:uid="{00000000-0005-0000-0000-0000CE0A0000}"/>
    <cellStyle name="Normal 16 2 3 7 2" xfId="13343" xr:uid="{00000000-0005-0000-0000-0000CF0A0000}"/>
    <cellStyle name="Normal 16 2 3 7 3" xfId="8483" xr:uid="{00000000-0005-0000-0000-0000D00A0000}"/>
    <cellStyle name="Normal 16 2 3 8" xfId="8484" xr:uid="{00000000-0005-0000-0000-0000D10A0000}"/>
    <cellStyle name="Normal 16 2 3 9" xfId="6316" xr:uid="{00000000-0005-0000-0000-0000D20A0000}"/>
    <cellStyle name="Normal 16 2 4" xfId="437" xr:uid="{00000000-0005-0000-0000-0000D30A0000}"/>
    <cellStyle name="Normal 16 2 4 2" xfId="1008" xr:uid="{00000000-0005-0000-0000-0000D40A0000}"/>
    <cellStyle name="Normal 16 2 4 2 2" xfId="1431" xr:uid="{00000000-0005-0000-0000-0000D50A0000}"/>
    <cellStyle name="Normal 16 2 4 2 2 2" xfId="3388" xr:uid="{00000000-0005-0000-0000-0000D60A0000}"/>
    <cellStyle name="Normal 16 2 4 2 2 2 2" xfId="14054" xr:uid="{00000000-0005-0000-0000-0000D70A0000}"/>
    <cellStyle name="Normal 16 2 4 2 2 2 3" xfId="8485" xr:uid="{00000000-0005-0000-0000-0000D80A0000}"/>
    <cellStyle name="Normal 16 2 4 2 2 3" xfId="8486" xr:uid="{00000000-0005-0000-0000-0000D90A0000}"/>
    <cellStyle name="Normal 16 2 4 2 2 4" xfId="7027" xr:uid="{00000000-0005-0000-0000-0000DA0A0000}"/>
    <cellStyle name="Normal 16 2 4 2 2 5" xfId="12241" xr:uid="{00000000-0005-0000-0000-0000DB0A0000}"/>
    <cellStyle name="Normal 16 2 4 2 2 6" xfId="5202" xr:uid="{00000000-0005-0000-0000-0000DC0A0000}"/>
    <cellStyle name="Normal 16 2 4 2 3" xfId="3040" xr:uid="{00000000-0005-0000-0000-0000DD0A0000}"/>
    <cellStyle name="Normal 16 2 4 2 3 2" xfId="13706" xr:uid="{00000000-0005-0000-0000-0000DE0A0000}"/>
    <cellStyle name="Normal 16 2 4 2 3 3" xfId="8487" xr:uid="{00000000-0005-0000-0000-0000DF0A0000}"/>
    <cellStyle name="Normal 16 2 4 2 4" xfId="8488" xr:uid="{00000000-0005-0000-0000-0000E00A0000}"/>
    <cellStyle name="Normal 16 2 4 2 5" xfId="6679" xr:uid="{00000000-0005-0000-0000-0000E10A0000}"/>
    <cellStyle name="Normal 16 2 4 2 6" xfId="11893" xr:uid="{00000000-0005-0000-0000-0000E20A0000}"/>
    <cellStyle name="Normal 16 2 4 2 7" xfId="4854" xr:uid="{00000000-0005-0000-0000-0000E30A0000}"/>
    <cellStyle name="Normal 16 2 4 3" xfId="1430" xr:uid="{00000000-0005-0000-0000-0000E40A0000}"/>
    <cellStyle name="Normal 16 2 4 3 2" xfId="3387" xr:uid="{00000000-0005-0000-0000-0000E50A0000}"/>
    <cellStyle name="Normal 16 2 4 3 2 2" xfId="14053" xr:uid="{00000000-0005-0000-0000-0000E60A0000}"/>
    <cellStyle name="Normal 16 2 4 3 2 3" xfId="8489" xr:uid="{00000000-0005-0000-0000-0000E70A0000}"/>
    <cellStyle name="Normal 16 2 4 3 3" xfId="8490" xr:uid="{00000000-0005-0000-0000-0000E80A0000}"/>
    <cellStyle name="Normal 16 2 4 3 4" xfId="7026" xr:uid="{00000000-0005-0000-0000-0000E90A0000}"/>
    <cellStyle name="Normal 16 2 4 3 5" xfId="12240" xr:uid="{00000000-0005-0000-0000-0000EA0A0000}"/>
    <cellStyle name="Normal 16 2 4 3 6" xfId="5201" xr:uid="{00000000-0005-0000-0000-0000EB0A0000}"/>
    <cellStyle name="Normal 16 2 4 4" xfId="2588" xr:uid="{00000000-0005-0000-0000-0000EC0A0000}"/>
    <cellStyle name="Normal 16 2 4 4 2" xfId="13254" xr:uid="{00000000-0005-0000-0000-0000ED0A0000}"/>
    <cellStyle name="Normal 16 2 4 4 3" xfId="8491" xr:uid="{00000000-0005-0000-0000-0000EE0A0000}"/>
    <cellStyle name="Normal 16 2 4 5" xfId="8492" xr:uid="{00000000-0005-0000-0000-0000EF0A0000}"/>
    <cellStyle name="Normal 16 2 4 6" xfId="6227" xr:uid="{00000000-0005-0000-0000-0000F00A0000}"/>
    <cellStyle name="Normal 16 2 4 7" xfId="11441" xr:uid="{00000000-0005-0000-0000-0000F10A0000}"/>
    <cellStyle name="Normal 16 2 4 8" xfId="4402" xr:uid="{00000000-0005-0000-0000-0000F20A0000}"/>
    <cellStyle name="Normal 16 2 5" xfId="655" xr:uid="{00000000-0005-0000-0000-0000F30A0000}"/>
    <cellStyle name="Normal 16 2 5 2" xfId="1121" xr:uid="{00000000-0005-0000-0000-0000F40A0000}"/>
    <cellStyle name="Normal 16 2 5 2 2" xfId="1433" xr:uid="{00000000-0005-0000-0000-0000F50A0000}"/>
    <cellStyle name="Normal 16 2 5 2 2 2" xfId="3390" xr:uid="{00000000-0005-0000-0000-0000F60A0000}"/>
    <cellStyle name="Normal 16 2 5 2 2 2 2" xfId="14056" xr:uid="{00000000-0005-0000-0000-0000F70A0000}"/>
    <cellStyle name="Normal 16 2 5 2 2 2 3" xfId="8493" xr:uid="{00000000-0005-0000-0000-0000F80A0000}"/>
    <cellStyle name="Normal 16 2 5 2 2 3" xfId="8494" xr:uid="{00000000-0005-0000-0000-0000F90A0000}"/>
    <cellStyle name="Normal 16 2 5 2 2 4" xfId="7029" xr:uid="{00000000-0005-0000-0000-0000FA0A0000}"/>
    <cellStyle name="Normal 16 2 5 2 2 5" xfId="12243" xr:uid="{00000000-0005-0000-0000-0000FB0A0000}"/>
    <cellStyle name="Normal 16 2 5 2 2 6" xfId="5204" xr:uid="{00000000-0005-0000-0000-0000FC0A0000}"/>
    <cellStyle name="Normal 16 2 5 2 3" xfId="3090" xr:uid="{00000000-0005-0000-0000-0000FD0A0000}"/>
    <cellStyle name="Normal 16 2 5 2 3 2" xfId="13756" xr:uid="{00000000-0005-0000-0000-0000FE0A0000}"/>
    <cellStyle name="Normal 16 2 5 2 3 3" xfId="8495" xr:uid="{00000000-0005-0000-0000-0000FF0A0000}"/>
    <cellStyle name="Normal 16 2 5 2 4" xfId="8496" xr:uid="{00000000-0005-0000-0000-0000000B0000}"/>
    <cellStyle name="Normal 16 2 5 2 5" xfId="6729" xr:uid="{00000000-0005-0000-0000-0000010B0000}"/>
    <cellStyle name="Normal 16 2 5 2 6" xfId="11943" xr:uid="{00000000-0005-0000-0000-0000020B0000}"/>
    <cellStyle name="Normal 16 2 5 2 7" xfId="4904" xr:uid="{00000000-0005-0000-0000-0000030B0000}"/>
    <cellStyle name="Normal 16 2 5 3" xfId="1432" xr:uid="{00000000-0005-0000-0000-0000040B0000}"/>
    <cellStyle name="Normal 16 2 5 3 2" xfId="3389" xr:uid="{00000000-0005-0000-0000-0000050B0000}"/>
    <cellStyle name="Normal 16 2 5 3 2 2" xfId="14055" xr:uid="{00000000-0005-0000-0000-0000060B0000}"/>
    <cellStyle name="Normal 16 2 5 3 2 3" xfId="8497" xr:uid="{00000000-0005-0000-0000-0000070B0000}"/>
    <cellStyle name="Normal 16 2 5 3 3" xfId="8498" xr:uid="{00000000-0005-0000-0000-0000080B0000}"/>
    <cellStyle name="Normal 16 2 5 3 4" xfId="7028" xr:uid="{00000000-0005-0000-0000-0000090B0000}"/>
    <cellStyle name="Normal 16 2 5 3 5" xfId="12242" xr:uid="{00000000-0005-0000-0000-00000A0B0000}"/>
    <cellStyle name="Normal 16 2 5 3 6" xfId="5203" xr:uid="{00000000-0005-0000-0000-00000B0B0000}"/>
    <cellStyle name="Normal 16 2 5 4" xfId="2723" xr:uid="{00000000-0005-0000-0000-00000C0B0000}"/>
    <cellStyle name="Normal 16 2 5 4 2" xfId="13389" xr:uid="{00000000-0005-0000-0000-00000D0B0000}"/>
    <cellStyle name="Normal 16 2 5 4 3" xfId="8499" xr:uid="{00000000-0005-0000-0000-00000E0B0000}"/>
    <cellStyle name="Normal 16 2 5 5" xfId="8500" xr:uid="{00000000-0005-0000-0000-00000F0B0000}"/>
    <cellStyle name="Normal 16 2 5 6" xfId="6362" xr:uid="{00000000-0005-0000-0000-0000100B0000}"/>
    <cellStyle name="Normal 16 2 5 7" xfId="11576" xr:uid="{00000000-0005-0000-0000-0000110B0000}"/>
    <cellStyle name="Normal 16 2 5 8" xfId="4537" xr:uid="{00000000-0005-0000-0000-0000120B0000}"/>
    <cellStyle name="Normal 16 2 6" xfId="321" xr:uid="{00000000-0005-0000-0000-0000130B0000}"/>
    <cellStyle name="Normal 16 2 6 2" xfId="950" xr:uid="{00000000-0005-0000-0000-0000140B0000}"/>
    <cellStyle name="Normal 16 2 6 2 2" xfId="1435" xr:uid="{00000000-0005-0000-0000-0000150B0000}"/>
    <cellStyle name="Normal 16 2 6 2 2 2" xfId="3392" xr:uid="{00000000-0005-0000-0000-0000160B0000}"/>
    <cellStyle name="Normal 16 2 6 2 2 2 2" xfId="14058" xr:uid="{00000000-0005-0000-0000-0000170B0000}"/>
    <cellStyle name="Normal 16 2 6 2 2 2 3" xfId="8501" xr:uid="{00000000-0005-0000-0000-0000180B0000}"/>
    <cellStyle name="Normal 16 2 6 2 2 3" xfId="8502" xr:uid="{00000000-0005-0000-0000-0000190B0000}"/>
    <cellStyle name="Normal 16 2 6 2 2 4" xfId="7031" xr:uid="{00000000-0005-0000-0000-00001A0B0000}"/>
    <cellStyle name="Normal 16 2 6 2 2 5" xfId="12245" xr:uid="{00000000-0005-0000-0000-00001B0B0000}"/>
    <cellStyle name="Normal 16 2 6 2 2 6" xfId="5206" xr:uid="{00000000-0005-0000-0000-00001C0B0000}"/>
    <cellStyle name="Normal 16 2 6 2 3" xfId="2996" xr:uid="{00000000-0005-0000-0000-00001D0B0000}"/>
    <cellStyle name="Normal 16 2 6 2 3 2" xfId="13662" xr:uid="{00000000-0005-0000-0000-00001E0B0000}"/>
    <cellStyle name="Normal 16 2 6 2 3 3" xfId="8503" xr:uid="{00000000-0005-0000-0000-00001F0B0000}"/>
    <cellStyle name="Normal 16 2 6 2 4" xfId="8504" xr:uid="{00000000-0005-0000-0000-0000200B0000}"/>
    <cellStyle name="Normal 16 2 6 2 5" xfId="6635" xr:uid="{00000000-0005-0000-0000-0000210B0000}"/>
    <cellStyle name="Normal 16 2 6 2 6" xfId="11849" xr:uid="{00000000-0005-0000-0000-0000220B0000}"/>
    <cellStyle name="Normal 16 2 6 2 7" xfId="4810" xr:uid="{00000000-0005-0000-0000-0000230B0000}"/>
    <cellStyle name="Normal 16 2 6 3" xfId="1434" xr:uid="{00000000-0005-0000-0000-0000240B0000}"/>
    <cellStyle name="Normal 16 2 6 3 2" xfId="3391" xr:uid="{00000000-0005-0000-0000-0000250B0000}"/>
    <cellStyle name="Normal 16 2 6 3 2 2" xfId="14057" xr:uid="{00000000-0005-0000-0000-0000260B0000}"/>
    <cellStyle name="Normal 16 2 6 3 2 3" xfId="8505" xr:uid="{00000000-0005-0000-0000-0000270B0000}"/>
    <cellStyle name="Normal 16 2 6 3 3" xfId="8506" xr:uid="{00000000-0005-0000-0000-0000280B0000}"/>
    <cellStyle name="Normal 16 2 6 3 4" xfId="7030" xr:uid="{00000000-0005-0000-0000-0000290B0000}"/>
    <cellStyle name="Normal 16 2 6 3 5" xfId="12244" xr:uid="{00000000-0005-0000-0000-00002A0B0000}"/>
    <cellStyle name="Normal 16 2 6 3 6" xfId="5205" xr:uid="{00000000-0005-0000-0000-00002B0B0000}"/>
    <cellStyle name="Normal 16 2 6 4" xfId="2539" xr:uid="{00000000-0005-0000-0000-00002C0B0000}"/>
    <cellStyle name="Normal 16 2 6 4 2" xfId="13205" xr:uid="{00000000-0005-0000-0000-00002D0B0000}"/>
    <cellStyle name="Normal 16 2 6 4 3" xfId="8507" xr:uid="{00000000-0005-0000-0000-00002E0B0000}"/>
    <cellStyle name="Normal 16 2 6 5" xfId="8508" xr:uid="{00000000-0005-0000-0000-00002F0B0000}"/>
    <cellStyle name="Normal 16 2 6 6" xfId="6178" xr:uid="{00000000-0005-0000-0000-0000300B0000}"/>
    <cellStyle name="Normal 16 2 6 7" xfId="11392" xr:uid="{00000000-0005-0000-0000-0000310B0000}"/>
    <cellStyle name="Normal 16 2 6 8" xfId="4353" xr:uid="{00000000-0005-0000-0000-0000320B0000}"/>
    <cellStyle name="Normal 16 2 7" xfId="804" xr:uid="{00000000-0005-0000-0000-0000330B0000}"/>
    <cellStyle name="Normal 16 2 7 2" xfId="1436" xr:uid="{00000000-0005-0000-0000-0000340B0000}"/>
    <cellStyle name="Normal 16 2 7 2 2" xfId="3393" xr:uid="{00000000-0005-0000-0000-0000350B0000}"/>
    <cellStyle name="Normal 16 2 7 2 2 2" xfId="14059" xr:uid="{00000000-0005-0000-0000-0000360B0000}"/>
    <cellStyle name="Normal 16 2 7 2 2 3" xfId="8509" xr:uid="{00000000-0005-0000-0000-0000370B0000}"/>
    <cellStyle name="Normal 16 2 7 2 3" xfId="8510" xr:uid="{00000000-0005-0000-0000-0000380B0000}"/>
    <cellStyle name="Normal 16 2 7 2 4" xfId="7032" xr:uid="{00000000-0005-0000-0000-0000390B0000}"/>
    <cellStyle name="Normal 16 2 7 2 5" xfId="12246" xr:uid="{00000000-0005-0000-0000-00003A0B0000}"/>
    <cellStyle name="Normal 16 2 7 2 6" xfId="5207" xr:uid="{00000000-0005-0000-0000-00003B0B0000}"/>
    <cellStyle name="Normal 16 2 7 3" xfId="2861" xr:uid="{00000000-0005-0000-0000-00003C0B0000}"/>
    <cellStyle name="Normal 16 2 7 3 2" xfId="13527" xr:uid="{00000000-0005-0000-0000-00003D0B0000}"/>
    <cellStyle name="Normal 16 2 7 3 3" xfId="8511" xr:uid="{00000000-0005-0000-0000-00003E0B0000}"/>
    <cellStyle name="Normal 16 2 7 4" xfId="8512" xr:uid="{00000000-0005-0000-0000-00003F0B0000}"/>
    <cellStyle name="Normal 16 2 7 5" xfId="6500" xr:uid="{00000000-0005-0000-0000-0000400B0000}"/>
    <cellStyle name="Normal 16 2 7 6" xfId="11714" xr:uid="{00000000-0005-0000-0000-0000410B0000}"/>
    <cellStyle name="Normal 16 2 7 7" xfId="4675" xr:uid="{00000000-0005-0000-0000-0000420B0000}"/>
    <cellStyle name="Normal 16 2 8" xfId="1271" xr:uid="{00000000-0005-0000-0000-0000430B0000}"/>
    <cellStyle name="Normal 16 2 8 2" xfId="3228" xr:uid="{00000000-0005-0000-0000-0000440B0000}"/>
    <cellStyle name="Normal 16 2 8 2 2" xfId="13894" xr:uid="{00000000-0005-0000-0000-0000450B0000}"/>
    <cellStyle name="Normal 16 2 8 2 3" xfId="8513" xr:uid="{00000000-0005-0000-0000-0000460B0000}"/>
    <cellStyle name="Normal 16 2 8 3" xfId="8514" xr:uid="{00000000-0005-0000-0000-0000470B0000}"/>
    <cellStyle name="Normal 16 2 8 4" xfId="6867" xr:uid="{00000000-0005-0000-0000-0000480B0000}"/>
    <cellStyle name="Normal 16 2 8 5" xfId="12081" xr:uid="{00000000-0005-0000-0000-0000490B0000}"/>
    <cellStyle name="Normal 16 2 8 6" xfId="5042" xr:uid="{00000000-0005-0000-0000-00004A0B0000}"/>
    <cellStyle name="Normal 16 2 9" xfId="214" xr:uid="{00000000-0005-0000-0000-00004B0B0000}"/>
    <cellStyle name="Normal 16 2 9 2" xfId="2494" xr:uid="{00000000-0005-0000-0000-00004C0B0000}"/>
    <cellStyle name="Normal 16 2 9 2 2" xfId="13161" xr:uid="{00000000-0005-0000-0000-00004D0B0000}"/>
    <cellStyle name="Normal 16 2 9 2 3" xfId="8515" xr:uid="{00000000-0005-0000-0000-00004E0B0000}"/>
    <cellStyle name="Normal 16 2 9 3" xfId="8516" xr:uid="{00000000-0005-0000-0000-00004F0B0000}"/>
    <cellStyle name="Normal 16 2 9 4" xfId="6133" xr:uid="{00000000-0005-0000-0000-0000500B0000}"/>
    <cellStyle name="Normal 16 2 9 5" xfId="11348" xr:uid="{00000000-0005-0000-0000-0000510B0000}"/>
    <cellStyle name="Normal 16 2 9 6" xfId="4309" xr:uid="{00000000-0005-0000-0000-0000520B0000}"/>
    <cellStyle name="Normal 16 3" xfId="145" xr:uid="{00000000-0005-0000-0000-0000530B0000}"/>
    <cellStyle name="Normal 16 3 10" xfId="2110" xr:uid="{00000000-0005-0000-0000-0000540B0000}"/>
    <cellStyle name="Normal 16 3 10 2" xfId="3969" xr:uid="{00000000-0005-0000-0000-0000550B0000}"/>
    <cellStyle name="Normal 16 3 10 2 2" xfId="14632" xr:uid="{00000000-0005-0000-0000-0000560B0000}"/>
    <cellStyle name="Normal 16 3 10 2 3" xfId="8517" xr:uid="{00000000-0005-0000-0000-0000570B0000}"/>
    <cellStyle name="Normal 16 3 10 3" xfId="8518" xr:uid="{00000000-0005-0000-0000-0000580B0000}"/>
    <cellStyle name="Normal 16 3 10 4" xfId="7608" xr:uid="{00000000-0005-0000-0000-0000590B0000}"/>
    <cellStyle name="Normal 16 3 10 5" xfId="12819" xr:uid="{00000000-0005-0000-0000-00005A0B0000}"/>
    <cellStyle name="Normal 16 3 10 6" xfId="5780" xr:uid="{00000000-0005-0000-0000-00005B0B0000}"/>
    <cellStyle name="Normal 16 3 11" xfId="2261" xr:uid="{00000000-0005-0000-0000-00005C0B0000}"/>
    <cellStyle name="Normal 16 3 11 2" xfId="4105" xr:uid="{00000000-0005-0000-0000-00005D0B0000}"/>
    <cellStyle name="Normal 16 3 11 2 2" xfId="14768" xr:uid="{00000000-0005-0000-0000-00005E0B0000}"/>
    <cellStyle name="Normal 16 3 11 2 3" xfId="8519" xr:uid="{00000000-0005-0000-0000-00005F0B0000}"/>
    <cellStyle name="Normal 16 3 11 3" xfId="7744" xr:uid="{00000000-0005-0000-0000-0000600B0000}"/>
    <cellStyle name="Normal 16 3 11 4" xfId="12955" xr:uid="{00000000-0005-0000-0000-0000610B0000}"/>
    <cellStyle name="Normal 16 3 11 5" xfId="5916" xr:uid="{00000000-0005-0000-0000-0000620B0000}"/>
    <cellStyle name="Normal 16 3 12" xfId="2481" xr:uid="{00000000-0005-0000-0000-0000630B0000}"/>
    <cellStyle name="Normal 16 3 12 2" xfId="8520" xr:uid="{00000000-0005-0000-0000-0000640B0000}"/>
    <cellStyle name="Normal 16 3 12 3" xfId="13149" xr:uid="{00000000-0005-0000-0000-0000650B0000}"/>
    <cellStyle name="Normal 16 3 12 4" xfId="6061" xr:uid="{00000000-0005-0000-0000-0000660B0000}"/>
    <cellStyle name="Normal 16 3 13" xfId="8521" xr:uid="{00000000-0005-0000-0000-0000670B0000}"/>
    <cellStyle name="Normal 16 3 14" xfId="6120" xr:uid="{00000000-0005-0000-0000-0000680B0000}"/>
    <cellStyle name="Normal 16 3 15" xfId="11336" xr:uid="{00000000-0005-0000-0000-0000690B0000}"/>
    <cellStyle name="Normal 16 3 16" xfId="4297" xr:uid="{00000000-0005-0000-0000-00006A0B0000}"/>
    <cellStyle name="Normal 16 3 2" xfId="497" xr:uid="{00000000-0005-0000-0000-00006B0B0000}"/>
    <cellStyle name="Normal 16 3 2 10" xfId="11488" xr:uid="{00000000-0005-0000-0000-00006C0B0000}"/>
    <cellStyle name="Normal 16 3 2 11" xfId="4449" xr:uid="{00000000-0005-0000-0000-00006D0B0000}"/>
    <cellStyle name="Normal 16 3 2 2" xfId="702" xr:uid="{00000000-0005-0000-0000-00006E0B0000}"/>
    <cellStyle name="Normal 16 3 2 2 2" xfId="1168" xr:uid="{00000000-0005-0000-0000-00006F0B0000}"/>
    <cellStyle name="Normal 16 3 2 2 2 2" xfId="1439" xr:uid="{00000000-0005-0000-0000-0000700B0000}"/>
    <cellStyle name="Normal 16 3 2 2 2 2 2" xfId="3396" xr:uid="{00000000-0005-0000-0000-0000710B0000}"/>
    <cellStyle name="Normal 16 3 2 2 2 2 2 2" xfId="14062" xr:uid="{00000000-0005-0000-0000-0000720B0000}"/>
    <cellStyle name="Normal 16 3 2 2 2 2 2 3" xfId="8522" xr:uid="{00000000-0005-0000-0000-0000730B0000}"/>
    <cellStyle name="Normal 16 3 2 2 2 2 3" xfId="8523" xr:uid="{00000000-0005-0000-0000-0000740B0000}"/>
    <cellStyle name="Normal 16 3 2 2 2 2 4" xfId="7035" xr:uid="{00000000-0005-0000-0000-0000750B0000}"/>
    <cellStyle name="Normal 16 3 2 2 2 2 5" xfId="12249" xr:uid="{00000000-0005-0000-0000-0000760B0000}"/>
    <cellStyle name="Normal 16 3 2 2 2 2 6" xfId="5210" xr:uid="{00000000-0005-0000-0000-0000770B0000}"/>
    <cellStyle name="Normal 16 3 2 2 2 3" xfId="3137" xr:uid="{00000000-0005-0000-0000-0000780B0000}"/>
    <cellStyle name="Normal 16 3 2 2 2 3 2" xfId="13803" xr:uid="{00000000-0005-0000-0000-0000790B0000}"/>
    <cellStyle name="Normal 16 3 2 2 2 3 3" xfId="8524" xr:uid="{00000000-0005-0000-0000-00007A0B0000}"/>
    <cellStyle name="Normal 16 3 2 2 2 4" xfId="8525" xr:uid="{00000000-0005-0000-0000-00007B0B0000}"/>
    <cellStyle name="Normal 16 3 2 2 2 5" xfId="6776" xr:uid="{00000000-0005-0000-0000-00007C0B0000}"/>
    <cellStyle name="Normal 16 3 2 2 2 6" xfId="11990" xr:uid="{00000000-0005-0000-0000-00007D0B0000}"/>
    <cellStyle name="Normal 16 3 2 2 2 7" xfId="4951" xr:uid="{00000000-0005-0000-0000-00007E0B0000}"/>
    <cellStyle name="Normal 16 3 2 2 3" xfId="1438" xr:uid="{00000000-0005-0000-0000-00007F0B0000}"/>
    <cellStyle name="Normal 16 3 2 2 3 2" xfId="3395" xr:uid="{00000000-0005-0000-0000-0000800B0000}"/>
    <cellStyle name="Normal 16 3 2 2 3 2 2" xfId="14061" xr:uid="{00000000-0005-0000-0000-0000810B0000}"/>
    <cellStyle name="Normal 16 3 2 2 3 2 3" xfId="8526" xr:uid="{00000000-0005-0000-0000-0000820B0000}"/>
    <cellStyle name="Normal 16 3 2 2 3 3" xfId="8527" xr:uid="{00000000-0005-0000-0000-0000830B0000}"/>
    <cellStyle name="Normal 16 3 2 2 3 4" xfId="7034" xr:uid="{00000000-0005-0000-0000-0000840B0000}"/>
    <cellStyle name="Normal 16 3 2 2 3 5" xfId="12248" xr:uid="{00000000-0005-0000-0000-0000850B0000}"/>
    <cellStyle name="Normal 16 3 2 2 3 6" xfId="5209" xr:uid="{00000000-0005-0000-0000-0000860B0000}"/>
    <cellStyle name="Normal 16 3 2 2 4" xfId="2770" xr:uid="{00000000-0005-0000-0000-0000870B0000}"/>
    <cellStyle name="Normal 16 3 2 2 4 2" xfId="13436" xr:uid="{00000000-0005-0000-0000-0000880B0000}"/>
    <cellStyle name="Normal 16 3 2 2 4 3" xfId="8528" xr:uid="{00000000-0005-0000-0000-0000890B0000}"/>
    <cellStyle name="Normal 16 3 2 2 5" xfId="8529" xr:uid="{00000000-0005-0000-0000-00008A0B0000}"/>
    <cellStyle name="Normal 16 3 2 2 6" xfId="6409" xr:uid="{00000000-0005-0000-0000-00008B0B0000}"/>
    <cellStyle name="Normal 16 3 2 2 7" xfId="11623" xr:uid="{00000000-0005-0000-0000-00008C0B0000}"/>
    <cellStyle name="Normal 16 3 2 2 8" xfId="4584" xr:uid="{00000000-0005-0000-0000-00008D0B0000}"/>
    <cellStyle name="Normal 16 3 2 3" xfId="853" xr:uid="{00000000-0005-0000-0000-00008E0B0000}"/>
    <cellStyle name="Normal 16 3 2 3 2" xfId="1440" xr:uid="{00000000-0005-0000-0000-00008F0B0000}"/>
    <cellStyle name="Normal 16 3 2 3 2 2" xfId="3397" xr:uid="{00000000-0005-0000-0000-0000900B0000}"/>
    <cellStyle name="Normal 16 3 2 3 2 2 2" xfId="14063" xr:uid="{00000000-0005-0000-0000-0000910B0000}"/>
    <cellStyle name="Normal 16 3 2 3 2 2 3" xfId="8530" xr:uid="{00000000-0005-0000-0000-0000920B0000}"/>
    <cellStyle name="Normal 16 3 2 3 2 3" xfId="8531" xr:uid="{00000000-0005-0000-0000-0000930B0000}"/>
    <cellStyle name="Normal 16 3 2 3 2 4" xfId="7036" xr:uid="{00000000-0005-0000-0000-0000940B0000}"/>
    <cellStyle name="Normal 16 3 2 3 2 5" xfId="12250" xr:uid="{00000000-0005-0000-0000-0000950B0000}"/>
    <cellStyle name="Normal 16 3 2 3 2 6" xfId="5211" xr:uid="{00000000-0005-0000-0000-0000960B0000}"/>
    <cellStyle name="Normal 16 3 2 3 3" xfId="2908" xr:uid="{00000000-0005-0000-0000-0000970B0000}"/>
    <cellStyle name="Normal 16 3 2 3 3 2" xfId="13574" xr:uid="{00000000-0005-0000-0000-0000980B0000}"/>
    <cellStyle name="Normal 16 3 2 3 3 3" xfId="8532" xr:uid="{00000000-0005-0000-0000-0000990B0000}"/>
    <cellStyle name="Normal 16 3 2 3 4" xfId="8533" xr:uid="{00000000-0005-0000-0000-00009A0B0000}"/>
    <cellStyle name="Normal 16 3 2 3 5" xfId="6547" xr:uid="{00000000-0005-0000-0000-00009B0B0000}"/>
    <cellStyle name="Normal 16 3 2 3 6" xfId="11761" xr:uid="{00000000-0005-0000-0000-00009C0B0000}"/>
    <cellStyle name="Normal 16 3 2 3 7" xfId="4722" xr:uid="{00000000-0005-0000-0000-00009D0B0000}"/>
    <cellStyle name="Normal 16 3 2 4" xfId="1437" xr:uid="{00000000-0005-0000-0000-00009E0B0000}"/>
    <cellStyle name="Normal 16 3 2 4 2" xfId="3394" xr:uid="{00000000-0005-0000-0000-00009F0B0000}"/>
    <cellStyle name="Normal 16 3 2 4 2 2" xfId="14060" xr:uid="{00000000-0005-0000-0000-0000A00B0000}"/>
    <cellStyle name="Normal 16 3 2 4 2 3" xfId="8534" xr:uid="{00000000-0005-0000-0000-0000A10B0000}"/>
    <cellStyle name="Normal 16 3 2 4 3" xfId="8535" xr:uid="{00000000-0005-0000-0000-0000A20B0000}"/>
    <cellStyle name="Normal 16 3 2 4 4" xfId="7033" xr:uid="{00000000-0005-0000-0000-0000A30B0000}"/>
    <cellStyle name="Normal 16 3 2 4 5" xfId="12247" xr:uid="{00000000-0005-0000-0000-0000A40B0000}"/>
    <cellStyle name="Normal 16 3 2 4 6" xfId="5208" xr:uid="{00000000-0005-0000-0000-0000A50B0000}"/>
    <cellStyle name="Normal 16 3 2 5" xfId="2159" xr:uid="{00000000-0005-0000-0000-0000A60B0000}"/>
    <cellStyle name="Normal 16 3 2 5 2" xfId="4015" xr:uid="{00000000-0005-0000-0000-0000A70B0000}"/>
    <cellStyle name="Normal 16 3 2 5 2 2" xfId="14678" xr:uid="{00000000-0005-0000-0000-0000A80B0000}"/>
    <cellStyle name="Normal 16 3 2 5 2 3" xfId="8536" xr:uid="{00000000-0005-0000-0000-0000A90B0000}"/>
    <cellStyle name="Normal 16 3 2 5 3" xfId="8537" xr:uid="{00000000-0005-0000-0000-0000AA0B0000}"/>
    <cellStyle name="Normal 16 3 2 5 4" xfId="7654" xr:uid="{00000000-0005-0000-0000-0000AB0B0000}"/>
    <cellStyle name="Normal 16 3 2 5 5" xfId="12865" xr:uid="{00000000-0005-0000-0000-0000AC0B0000}"/>
    <cellStyle name="Normal 16 3 2 5 6" xfId="5826" xr:uid="{00000000-0005-0000-0000-0000AD0B0000}"/>
    <cellStyle name="Normal 16 3 2 6" xfId="2307" xr:uid="{00000000-0005-0000-0000-0000AE0B0000}"/>
    <cellStyle name="Normal 16 3 2 6 2" xfId="4151" xr:uid="{00000000-0005-0000-0000-0000AF0B0000}"/>
    <cellStyle name="Normal 16 3 2 6 2 2" xfId="14814" xr:uid="{00000000-0005-0000-0000-0000B00B0000}"/>
    <cellStyle name="Normal 16 3 2 6 2 3" xfId="8538" xr:uid="{00000000-0005-0000-0000-0000B10B0000}"/>
    <cellStyle name="Normal 16 3 2 6 3" xfId="7790" xr:uid="{00000000-0005-0000-0000-0000B20B0000}"/>
    <cellStyle name="Normal 16 3 2 6 4" xfId="13001" xr:uid="{00000000-0005-0000-0000-0000B30B0000}"/>
    <cellStyle name="Normal 16 3 2 6 5" xfId="5962" xr:uid="{00000000-0005-0000-0000-0000B40B0000}"/>
    <cellStyle name="Normal 16 3 2 7" xfId="2635" xr:uid="{00000000-0005-0000-0000-0000B50B0000}"/>
    <cellStyle name="Normal 16 3 2 7 2" xfId="13301" xr:uid="{00000000-0005-0000-0000-0000B60B0000}"/>
    <cellStyle name="Normal 16 3 2 7 3" xfId="8539" xr:uid="{00000000-0005-0000-0000-0000B70B0000}"/>
    <cellStyle name="Normal 16 3 2 8" xfId="8540" xr:uid="{00000000-0005-0000-0000-0000B80B0000}"/>
    <cellStyle name="Normal 16 3 2 9" xfId="6274" xr:uid="{00000000-0005-0000-0000-0000B90B0000}"/>
    <cellStyle name="Normal 16 3 3" xfId="604" xr:uid="{00000000-0005-0000-0000-0000BA0B0000}"/>
    <cellStyle name="Normal 16 3 3 10" xfId="11531" xr:uid="{00000000-0005-0000-0000-0000BB0B0000}"/>
    <cellStyle name="Normal 16 3 3 11" xfId="4492" xr:uid="{00000000-0005-0000-0000-0000BC0B0000}"/>
    <cellStyle name="Normal 16 3 3 2" xfId="746" xr:uid="{00000000-0005-0000-0000-0000BD0B0000}"/>
    <cellStyle name="Normal 16 3 3 2 2" xfId="1211" xr:uid="{00000000-0005-0000-0000-0000BE0B0000}"/>
    <cellStyle name="Normal 16 3 3 2 2 2" xfId="1443" xr:uid="{00000000-0005-0000-0000-0000BF0B0000}"/>
    <cellStyle name="Normal 16 3 3 2 2 2 2" xfId="3400" xr:uid="{00000000-0005-0000-0000-0000C00B0000}"/>
    <cellStyle name="Normal 16 3 3 2 2 2 2 2" xfId="14066" xr:uid="{00000000-0005-0000-0000-0000C10B0000}"/>
    <cellStyle name="Normal 16 3 3 2 2 2 2 3" xfId="8541" xr:uid="{00000000-0005-0000-0000-0000C20B0000}"/>
    <cellStyle name="Normal 16 3 3 2 2 2 3" xfId="8542" xr:uid="{00000000-0005-0000-0000-0000C30B0000}"/>
    <cellStyle name="Normal 16 3 3 2 2 2 4" xfId="7039" xr:uid="{00000000-0005-0000-0000-0000C40B0000}"/>
    <cellStyle name="Normal 16 3 3 2 2 2 5" xfId="12253" xr:uid="{00000000-0005-0000-0000-0000C50B0000}"/>
    <cellStyle name="Normal 16 3 3 2 2 2 6" xfId="5214" xr:uid="{00000000-0005-0000-0000-0000C60B0000}"/>
    <cellStyle name="Normal 16 3 3 2 2 3" xfId="3180" xr:uid="{00000000-0005-0000-0000-0000C70B0000}"/>
    <cellStyle name="Normal 16 3 3 2 2 3 2" xfId="13846" xr:uid="{00000000-0005-0000-0000-0000C80B0000}"/>
    <cellStyle name="Normal 16 3 3 2 2 3 3" xfId="8543" xr:uid="{00000000-0005-0000-0000-0000C90B0000}"/>
    <cellStyle name="Normal 16 3 3 2 2 4" xfId="8544" xr:uid="{00000000-0005-0000-0000-0000CA0B0000}"/>
    <cellStyle name="Normal 16 3 3 2 2 5" xfId="6819" xr:uid="{00000000-0005-0000-0000-0000CB0B0000}"/>
    <cellStyle name="Normal 16 3 3 2 2 6" xfId="12033" xr:uid="{00000000-0005-0000-0000-0000CC0B0000}"/>
    <cellStyle name="Normal 16 3 3 2 2 7" xfId="4994" xr:uid="{00000000-0005-0000-0000-0000CD0B0000}"/>
    <cellStyle name="Normal 16 3 3 2 3" xfId="1442" xr:uid="{00000000-0005-0000-0000-0000CE0B0000}"/>
    <cellStyle name="Normal 16 3 3 2 3 2" xfId="3399" xr:uid="{00000000-0005-0000-0000-0000CF0B0000}"/>
    <cellStyle name="Normal 16 3 3 2 3 2 2" xfId="14065" xr:uid="{00000000-0005-0000-0000-0000D00B0000}"/>
    <cellStyle name="Normal 16 3 3 2 3 2 3" xfId="8545" xr:uid="{00000000-0005-0000-0000-0000D10B0000}"/>
    <cellStyle name="Normal 16 3 3 2 3 3" xfId="8546" xr:uid="{00000000-0005-0000-0000-0000D20B0000}"/>
    <cellStyle name="Normal 16 3 3 2 3 4" xfId="7038" xr:uid="{00000000-0005-0000-0000-0000D30B0000}"/>
    <cellStyle name="Normal 16 3 3 2 3 5" xfId="12252" xr:uid="{00000000-0005-0000-0000-0000D40B0000}"/>
    <cellStyle name="Normal 16 3 3 2 3 6" xfId="5213" xr:uid="{00000000-0005-0000-0000-0000D50B0000}"/>
    <cellStyle name="Normal 16 3 3 2 4" xfId="2813" xr:uid="{00000000-0005-0000-0000-0000D60B0000}"/>
    <cellStyle name="Normal 16 3 3 2 4 2" xfId="13479" xr:uid="{00000000-0005-0000-0000-0000D70B0000}"/>
    <cellStyle name="Normal 16 3 3 2 4 3" xfId="8547" xr:uid="{00000000-0005-0000-0000-0000D80B0000}"/>
    <cellStyle name="Normal 16 3 3 2 5" xfId="8548" xr:uid="{00000000-0005-0000-0000-0000D90B0000}"/>
    <cellStyle name="Normal 16 3 3 2 6" xfId="6452" xr:uid="{00000000-0005-0000-0000-0000DA0B0000}"/>
    <cellStyle name="Normal 16 3 3 2 7" xfId="11666" xr:uid="{00000000-0005-0000-0000-0000DB0B0000}"/>
    <cellStyle name="Normal 16 3 3 2 8" xfId="4627" xr:uid="{00000000-0005-0000-0000-0000DC0B0000}"/>
    <cellStyle name="Normal 16 3 3 3" xfId="899" xr:uid="{00000000-0005-0000-0000-0000DD0B0000}"/>
    <cellStyle name="Normal 16 3 3 3 2" xfId="1444" xr:uid="{00000000-0005-0000-0000-0000DE0B0000}"/>
    <cellStyle name="Normal 16 3 3 3 2 2" xfId="3401" xr:uid="{00000000-0005-0000-0000-0000DF0B0000}"/>
    <cellStyle name="Normal 16 3 3 3 2 2 2" xfId="14067" xr:uid="{00000000-0005-0000-0000-0000E00B0000}"/>
    <cellStyle name="Normal 16 3 3 3 2 2 3" xfId="8549" xr:uid="{00000000-0005-0000-0000-0000E10B0000}"/>
    <cellStyle name="Normal 16 3 3 3 2 3" xfId="8550" xr:uid="{00000000-0005-0000-0000-0000E20B0000}"/>
    <cellStyle name="Normal 16 3 3 3 2 4" xfId="7040" xr:uid="{00000000-0005-0000-0000-0000E30B0000}"/>
    <cellStyle name="Normal 16 3 3 3 2 5" xfId="12254" xr:uid="{00000000-0005-0000-0000-0000E40B0000}"/>
    <cellStyle name="Normal 16 3 3 3 2 6" xfId="5215" xr:uid="{00000000-0005-0000-0000-0000E50B0000}"/>
    <cellStyle name="Normal 16 3 3 3 3" xfId="2951" xr:uid="{00000000-0005-0000-0000-0000E60B0000}"/>
    <cellStyle name="Normal 16 3 3 3 3 2" xfId="13617" xr:uid="{00000000-0005-0000-0000-0000E70B0000}"/>
    <cellStyle name="Normal 16 3 3 3 3 3" xfId="8551" xr:uid="{00000000-0005-0000-0000-0000E80B0000}"/>
    <cellStyle name="Normal 16 3 3 3 4" xfId="8552" xr:uid="{00000000-0005-0000-0000-0000E90B0000}"/>
    <cellStyle name="Normal 16 3 3 3 5" xfId="6590" xr:uid="{00000000-0005-0000-0000-0000EA0B0000}"/>
    <cellStyle name="Normal 16 3 3 3 6" xfId="11804" xr:uid="{00000000-0005-0000-0000-0000EB0B0000}"/>
    <cellStyle name="Normal 16 3 3 3 7" xfId="4765" xr:uid="{00000000-0005-0000-0000-0000EC0B0000}"/>
    <cellStyle name="Normal 16 3 3 4" xfId="1441" xr:uid="{00000000-0005-0000-0000-0000ED0B0000}"/>
    <cellStyle name="Normal 16 3 3 4 2" xfId="3398" xr:uid="{00000000-0005-0000-0000-0000EE0B0000}"/>
    <cellStyle name="Normal 16 3 3 4 2 2" xfId="14064" xr:uid="{00000000-0005-0000-0000-0000EF0B0000}"/>
    <cellStyle name="Normal 16 3 3 4 2 3" xfId="8553" xr:uid="{00000000-0005-0000-0000-0000F00B0000}"/>
    <cellStyle name="Normal 16 3 3 4 3" xfId="8554" xr:uid="{00000000-0005-0000-0000-0000F10B0000}"/>
    <cellStyle name="Normal 16 3 3 4 4" xfId="7037" xr:uid="{00000000-0005-0000-0000-0000F20B0000}"/>
    <cellStyle name="Normal 16 3 3 4 5" xfId="12251" xr:uid="{00000000-0005-0000-0000-0000F30B0000}"/>
    <cellStyle name="Normal 16 3 3 4 6" xfId="5212" xr:uid="{00000000-0005-0000-0000-0000F40B0000}"/>
    <cellStyle name="Normal 16 3 3 5" xfId="2206" xr:uid="{00000000-0005-0000-0000-0000F50B0000}"/>
    <cellStyle name="Normal 16 3 3 5 2" xfId="4059" xr:uid="{00000000-0005-0000-0000-0000F60B0000}"/>
    <cellStyle name="Normal 16 3 3 5 2 2" xfId="14722" xr:uid="{00000000-0005-0000-0000-0000F70B0000}"/>
    <cellStyle name="Normal 16 3 3 5 2 3" xfId="8555" xr:uid="{00000000-0005-0000-0000-0000F80B0000}"/>
    <cellStyle name="Normal 16 3 3 5 3" xfId="8556" xr:uid="{00000000-0005-0000-0000-0000F90B0000}"/>
    <cellStyle name="Normal 16 3 3 5 4" xfId="7698" xr:uid="{00000000-0005-0000-0000-0000FA0B0000}"/>
    <cellStyle name="Normal 16 3 3 5 5" xfId="12909" xr:uid="{00000000-0005-0000-0000-0000FB0B0000}"/>
    <cellStyle name="Normal 16 3 3 5 6" xfId="5870" xr:uid="{00000000-0005-0000-0000-0000FC0B0000}"/>
    <cellStyle name="Normal 16 3 3 6" xfId="2350" xr:uid="{00000000-0005-0000-0000-0000FD0B0000}"/>
    <cellStyle name="Normal 16 3 3 6 2" xfId="4194" xr:uid="{00000000-0005-0000-0000-0000FE0B0000}"/>
    <cellStyle name="Normal 16 3 3 6 2 2" xfId="14857" xr:uid="{00000000-0005-0000-0000-0000FF0B0000}"/>
    <cellStyle name="Normal 16 3 3 6 2 3" xfId="8557" xr:uid="{00000000-0005-0000-0000-0000000C0000}"/>
    <cellStyle name="Normal 16 3 3 6 3" xfId="7833" xr:uid="{00000000-0005-0000-0000-0000010C0000}"/>
    <cellStyle name="Normal 16 3 3 6 4" xfId="13044" xr:uid="{00000000-0005-0000-0000-0000020C0000}"/>
    <cellStyle name="Normal 16 3 3 6 5" xfId="6005" xr:uid="{00000000-0005-0000-0000-0000030C0000}"/>
    <cellStyle name="Normal 16 3 3 7" xfId="2678" xr:uid="{00000000-0005-0000-0000-0000040C0000}"/>
    <cellStyle name="Normal 16 3 3 7 2" xfId="13344" xr:uid="{00000000-0005-0000-0000-0000050C0000}"/>
    <cellStyle name="Normal 16 3 3 7 3" xfId="8558" xr:uid="{00000000-0005-0000-0000-0000060C0000}"/>
    <cellStyle name="Normal 16 3 3 8" xfId="8559" xr:uid="{00000000-0005-0000-0000-0000070C0000}"/>
    <cellStyle name="Normal 16 3 3 9" xfId="6317" xr:uid="{00000000-0005-0000-0000-0000080C0000}"/>
    <cellStyle name="Normal 16 3 4" xfId="438" xr:uid="{00000000-0005-0000-0000-0000090C0000}"/>
    <cellStyle name="Normal 16 3 4 2" xfId="1009" xr:uid="{00000000-0005-0000-0000-00000A0C0000}"/>
    <cellStyle name="Normal 16 3 4 2 2" xfId="1446" xr:uid="{00000000-0005-0000-0000-00000B0C0000}"/>
    <cellStyle name="Normal 16 3 4 2 2 2" xfId="3403" xr:uid="{00000000-0005-0000-0000-00000C0C0000}"/>
    <cellStyle name="Normal 16 3 4 2 2 2 2" xfId="14069" xr:uid="{00000000-0005-0000-0000-00000D0C0000}"/>
    <cellStyle name="Normal 16 3 4 2 2 2 3" xfId="8560" xr:uid="{00000000-0005-0000-0000-00000E0C0000}"/>
    <cellStyle name="Normal 16 3 4 2 2 3" xfId="8561" xr:uid="{00000000-0005-0000-0000-00000F0C0000}"/>
    <cellStyle name="Normal 16 3 4 2 2 4" xfId="7042" xr:uid="{00000000-0005-0000-0000-0000100C0000}"/>
    <cellStyle name="Normal 16 3 4 2 2 5" xfId="12256" xr:uid="{00000000-0005-0000-0000-0000110C0000}"/>
    <cellStyle name="Normal 16 3 4 2 2 6" xfId="5217" xr:uid="{00000000-0005-0000-0000-0000120C0000}"/>
    <cellStyle name="Normal 16 3 4 2 3" xfId="3041" xr:uid="{00000000-0005-0000-0000-0000130C0000}"/>
    <cellStyle name="Normal 16 3 4 2 3 2" xfId="13707" xr:uid="{00000000-0005-0000-0000-0000140C0000}"/>
    <cellStyle name="Normal 16 3 4 2 3 3" xfId="8562" xr:uid="{00000000-0005-0000-0000-0000150C0000}"/>
    <cellStyle name="Normal 16 3 4 2 4" xfId="8563" xr:uid="{00000000-0005-0000-0000-0000160C0000}"/>
    <cellStyle name="Normal 16 3 4 2 5" xfId="6680" xr:uid="{00000000-0005-0000-0000-0000170C0000}"/>
    <cellStyle name="Normal 16 3 4 2 6" xfId="11894" xr:uid="{00000000-0005-0000-0000-0000180C0000}"/>
    <cellStyle name="Normal 16 3 4 2 7" xfId="4855" xr:uid="{00000000-0005-0000-0000-0000190C0000}"/>
    <cellStyle name="Normal 16 3 4 3" xfId="1445" xr:uid="{00000000-0005-0000-0000-00001A0C0000}"/>
    <cellStyle name="Normal 16 3 4 3 2" xfId="3402" xr:uid="{00000000-0005-0000-0000-00001B0C0000}"/>
    <cellStyle name="Normal 16 3 4 3 2 2" xfId="14068" xr:uid="{00000000-0005-0000-0000-00001C0C0000}"/>
    <cellStyle name="Normal 16 3 4 3 2 3" xfId="8564" xr:uid="{00000000-0005-0000-0000-00001D0C0000}"/>
    <cellStyle name="Normal 16 3 4 3 3" xfId="8565" xr:uid="{00000000-0005-0000-0000-00001E0C0000}"/>
    <cellStyle name="Normal 16 3 4 3 4" xfId="7041" xr:uid="{00000000-0005-0000-0000-00001F0C0000}"/>
    <cellStyle name="Normal 16 3 4 3 5" xfId="12255" xr:uid="{00000000-0005-0000-0000-0000200C0000}"/>
    <cellStyle name="Normal 16 3 4 3 6" xfId="5216" xr:uid="{00000000-0005-0000-0000-0000210C0000}"/>
    <cellStyle name="Normal 16 3 4 4" xfId="2589" xr:uid="{00000000-0005-0000-0000-0000220C0000}"/>
    <cellStyle name="Normal 16 3 4 4 2" xfId="13255" xr:uid="{00000000-0005-0000-0000-0000230C0000}"/>
    <cellStyle name="Normal 16 3 4 4 3" xfId="8566" xr:uid="{00000000-0005-0000-0000-0000240C0000}"/>
    <cellStyle name="Normal 16 3 4 5" xfId="8567" xr:uid="{00000000-0005-0000-0000-0000250C0000}"/>
    <cellStyle name="Normal 16 3 4 6" xfId="6228" xr:uid="{00000000-0005-0000-0000-0000260C0000}"/>
    <cellStyle name="Normal 16 3 4 7" xfId="11442" xr:uid="{00000000-0005-0000-0000-0000270C0000}"/>
    <cellStyle name="Normal 16 3 4 8" xfId="4403" xr:uid="{00000000-0005-0000-0000-0000280C0000}"/>
    <cellStyle name="Normal 16 3 5" xfId="656" xr:uid="{00000000-0005-0000-0000-0000290C0000}"/>
    <cellStyle name="Normal 16 3 5 2" xfId="1122" xr:uid="{00000000-0005-0000-0000-00002A0C0000}"/>
    <cellStyle name="Normal 16 3 5 2 2" xfId="1448" xr:uid="{00000000-0005-0000-0000-00002B0C0000}"/>
    <cellStyle name="Normal 16 3 5 2 2 2" xfId="3405" xr:uid="{00000000-0005-0000-0000-00002C0C0000}"/>
    <cellStyle name="Normal 16 3 5 2 2 2 2" xfId="14071" xr:uid="{00000000-0005-0000-0000-00002D0C0000}"/>
    <cellStyle name="Normal 16 3 5 2 2 2 3" xfId="8568" xr:uid="{00000000-0005-0000-0000-00002E0C0000}"/>
    <cellStyle name="Normal 16 3 5 2 2 3" xfId="8569" xr:uid="{00000000-0005-0000-0000-00002F0C0000}"/>
    <cellStyle name="Normal 16 3 5 2 2 4" xfId="7044" xr:uid="{00000000-0005-0000-0000-0000300C0000}"/>
    <cellStyle name="Normal 16 3 5 2 2 5" xfId="12258" xr:uid="{00000000-0005-0000-0000-0000310C0000}"/>
    <cellStyle name="Normal 16 3 5 2 2 6" xfId="5219" xr:uid="{00000000-0005-0000-0000-0000320C0000}"/>
    <cellStyle name="Normal 16 3 5 2 3" xfId="3091" xr:uid="{00000000-0005-0000-0000-0000330C0000}"/>
    <cellStyle name="Normal 16 3 5 2 3 2" xfId="13757" xr:uid="{00000000-0005-0000-0000-0000340C0000}"/>
    <cellStyle name="Normal 16 3 5 2 3 3" xfId="8570" xr:uid="{00000000-0005-0000-0000-0000350C0000}"/>
    <cellStyle name="Normal 16 3 5 2 4" xfId="8571" xr:uid="{00000000-0005-0000-0000-0000360C0000}"/>
    <cellStyle name="Normal 16 3 5 2 5" xfId="6730" xr:uid="{00000000-0005-0000-0000-0000370C0000}"/>
    <cellStyle name="Normal 16 3 5 2 6" xfId="11944" xr:uid="{00000000-0005-0000-0000-0000380C0000}"/>
    <cellStyle name="Normal 16 3 5 2 7" xfId="4905" xr:uid="{00000000-0005-0000-0000-0000390C0000}"/>
    <cellStyle name="Normal 16 3 5 3" xfId="1447" xr:uid="{00000000-0005-0000-0000-00003A0C0000}"/>
    <cellStyle name="Normal 16 3 5 3 2" xfId="3404" xr:uid="{00000000-0005-0000-0000-00003B0C0000}"/>
    <cellStyle name="Normal 16 3 5 3 2 2" xfId="14070" xr:uid="{00000000-0005-0000-0000-00003C0C0000}"/>
    <cellStyle name="Normal 16 3 5 3 2 3" xfId="8572" xr:uid="{00000000-0005-0000-0000-00003D0C0000}"/>
    <cellStyle name="Normal 16 3 5 3 3" xfId="8573" xr:uid="{00000000-0005-0000-0000-00003E0C0000}"/>
    <cellStyle name="Normal 16 3 5 3 4" xfId="7043" xr:uid="{00000000-0005-0000-0000-00003F0C0000}"/>
    <cellStyle name="Normal 16 3 5 3 5" xfId="12257" xr:uid="{00000000-0005-0000-0000-0000400C0000}"/>
    <cellStyle name="Normal 16 3 5 3 6" xfId="5218" xr:uid="{00000000-0005-0000-0000-0000410C0000}"/>
    <cellStyle name="Normal 16 3 5 4" xfId="2724" xr:uid="{00000000-0005-0000-0000-0000420C0000}"/>
    <cellStyle name="Normal 16 3 5 4 2" xfId="13390" xr:uid="{00000000-0005-0000-0000-0000430C0000}"/>
    <cellStyle name="Normal 16 3 5 4 3" xfId="8574" xr:uid="{00000000-0005-0000-0000-0000440C0000}"/>
    <cellStyle name="Normal 16 3 5 5" xfId="8575" xr:uid="{00000000-0005-0000-0000-0000450C0000}"/>
    <cellStyle name="Normal 16 3 5 6" xfId="6363" xr:uid="{00000000-0005-0000-0000-0000460C0000}"/>
    <cellStyle name="Normal 16 3 5 7" xfId="11577" xr:uid="{00000000-0005-0000-0000-0000470C0000}"/>
    <cellStyle name="Normal 16 3 5 8" xfId="4538" xr:uid="{00000000-0005-0000-0000-0000480C0000}"/>
    <cellStyle name="Normal 16 3 6" xfId="322" xr:uid="{00000000-0005-0000-0000-0000490C0000}"/>
    <cellStyle name="Normal 16 3 6 2" xfId="951" xr:uid="{00000000-0005-0000-0000-00004A0C0000}"/>
    <cellStyle name="Normal 16 3 6 2 2" xfId="1450" xr:uid="{00000000-0005-0000-0000-00004B0C0000}"/>
    <cellStyle name="Normal 16 3 6 2 2 2" xfId="3407" xr:uid="{00000000-0005-0000-0000-00004C0C0000}"/>
    <cellStyle name="Normal 16 3 6 2 2 2 2" xfId="14073" xr:uid="{00000000-0005-0000-0000-00004D0C0000}"/>
    <cellStyle name="Normal 16 3 6 2 2 2 3" xfId="8576" xr:uid="{00000000-0005-0000-0000-00004E0C0000}"/>
    <cellStyle name="Normal 16 3 6 2 2 3" xfId="8577" xr:uid="{00000000-0005-0000-0000-00004F0C0000}"/>
    <cellStyle name="Normal 16 3 6 2 2 4" xfId="7046" xr:uid="{00000000-0005-0000-0000-0000500C0000}"/>
    <cellStyle name="Normal 16 3 6 2 2 5" xfId="12260" xr:uid="{00000000-0005-0000-0000-0000510C0000}"/>
    <cellStyle name="Normal 16 3 6 2 2 6" xfId="5221" xr:uid="{00000000-0005-0000-0000-0000520C0000}"/>
    <cellStyle name="Normal 16 3 6 2 3" xfId="2997" xr:uid="{00000000-0005-0000-0000-0000530C0000}"/>
    <cellStyle name="Normal 16 3 6 2 3 2" xfId="13663" xr:uid="{00000000-0005-0000-0000-0000540C0000}"/>
    <cellStyle name="Normal 16 3 6 2 3 3" xfId="8578" xr:uid="{00000000-0005-0000-0000-0000550C0000}"/>
    <cellStyle name="Normal 16 3 6 2 4" xfId="8579" xr:uid="{00000000-0005-0000-0000-0000560C0000}"/>
    <cellStyle name="Normal 16 3 6 2 5" xfId="6636" xr:uid="{00000000-0005-0000-0000-0000570C0000}"/>
    <cellStyle name="Normal 16 3 6 2 6" xfId="11850" xr:uid="{00000000-0005-0000-0000-0000580C0000}"/>
    <cellStyle name="Normal 16 3 6 2 7" xfId="4811" xr:uid="{00000000-0005-0000-0000-0000590C0000}"/>
    <cellStyle name="Normal 16 3 6 3" xfId="1449" xr:uid="{00000000-0005-0000-0000-00005A0C0000}"/>
    <cellStyle name="Normal 16 3 6 3 2" xfId="3406" xr:uid="{00000000-0005-0000-0000-00005B0C0000}"/>
    <cellStyle name="Normal 16 3 6 3 2 2" xfId="14072" xr:uid="{00000000-0005-0000-0000-00005C0C0000}"/>
    <cellStyle name="Normal 16 3 6 3 2 3" xfId="8580" xr:uid="{00000000-0005-0000-0000-00005D0C0000}"/>
    <cellStyle name="Normal 16 3 6 3 3" xfId="8581" xr:uid="{00000000-0005-0000-0000-00005E0C0000}"/>
    <cellStyle name="Normal 16 3 6 3 4" xfId="7045" xr:uid="{00000000-0005-0000-0000-00005F0C0000}"/>
    <cellStyle name="Normal 16 3 6 3 5" xfId="12259" xr:uid="{00000000-0005-0000-0000-0000600C0000}"/>
    <cellStyle name="Normal 16 3 6 3 6" xfId="5220" xr:uid="{00000000-0005-0000-0000-0000610C0000}"/>
    <cellStyle name="Normal 16 3 6 4" xfId="2540" xr:uid="{00000000-0005-0000-0000-0000620C0000}"/>
    <cellStyle name="Normal 16 3 6 4 2" xfId="13206" xr:uid="{00000000-0005-0000-0000-0000630C0000}"/>
    <cellStyle name="Normal 16 3 6 4 3" xfId="8582" xr:uid="{00000000-0005-0000-0000-0000640C0000}"/>
    <cellStyle name="Normal 16 3 6 5" xfId="8583" xr:uid="{00000000-0005-0000-0000-0000650C0000}"/>
    <cellStyle name="Normal 16 3 6 6" xfId="6179" xr:uid="{00000000-0005-0000-0000-0000660C0000}"/>
    <cellStyle name="Normal 16 3 6 7" xfId="11393" xr:uid="{00000000-0005-0000-0000-0000670C0000}"/>
    <cellStyle name="Normal 16 3 6 8" xfId="4354" xr:uid="{00000000-0005-0000-0000-0000680C0000}"/>
    <cellStyle name="Normal 16 3 7" xfId="805" xr:uid="{00000000-0005-0000-0000-0000690C0000}"/>
    <cellStyle name="Normal 16 3 7 2" xfId="1451" xr:uid="{00000000-0005-0000-0000-00006A0C0000}"/>
    <cellStyle name="Normal 16 3 7 2 2" xfId="3408" xr:uid="{00000000-0005-0000-0000-00006B0C0000}"/>
    <cellStyle name="Normal 16 3 7 2 2 2" xfId="14074" xr:uid="{00000000-0005-0000-0000-00006C0C0000}"/>
    <cellStyle name="Normal 16 3 7 2 2 3" xfId="8584" xr:uid="{00000000-0005-0000-0000-00006D0C0000}"/>
    <cellStyle name="Normal 16 3 7 2 3" xfId="8585" xr:uid="{00000000-0005-0000-0000-00006E0C0000}"/>
    <cellStyle name="Normal 16 3 7 2 4" xfId="7047" xr:uid="{00000000-0005-0000-0000-00006F0C0000}"/>
    <cellStyle name="Normal 16 3 7 2 5" xfId="12261" xr:uid="{00000000-0005-0000-0000-0000700C0000}"/>
    <cellStyle name="Normal 16 3 7 2 6" xfId="5222" xr:uid="{00000000-0005-0000-0000-0000710C0000}"/>
    <cellStyle name="Normal 16 3 7 3" xfId="2862" xr:uid="{00000000-0005-0000-0000-0000720C0000}"/>
    <cellStyle name="Normal 16 3 7 3 2" xfId="13528" xr:uid="{00000000-0005-0000-0000-0000730C0000}"/>
    <cellStyle name="Normal 16 3 7 3 3" xfId="8586" xr:uid="{00000000-0005-0000-0000-0000740C0000}"/>
    <cellStyle name="Normal 16 3 7 4" xfId="8587" xr:uid="{00000000-0005-0000-0000-0000750C0000}"/>
    <cellStyle name="Normal 16 3 7 5" xfId="6501" xr:uid="{00000000-0005-0000-0000-0000760C0000}"/>
    <cellStyle name="Normal 16 3 7 6" xfId="11715" xr:uid="{00000000-0005-0000-0000-0000770C0000}"/>
    <cellStyle name="Normal 16 3 7 7" xfId="4676" xr:uid="{00000000-0005-0000-0000-0000780C0000}"/>
    <cellStyle name="Normal 16 3 8" xfId="1272" xr:uid="{00000000-0005-0000-0000-0000790C0000}"/>
    <cellStyle name="Normal 16 3 8 2" xfId="3229" xr:uid="{00000000-0005-0000-0000-00007A0C0000}"/>
    <cellStyle name="Normal 16 3 8 2 2" xfId="13895" xr:uid="{00000000-0005-0000-0000-00007B0C0000}"/>
    <cellStyle name="Normal 16 3 8 2 3" xfId="8588" xr:uid="{00000000-0005-0000-0000-00007C0C0000}"/>
    <cellStyle name="Normal 16 3 8 3" xfId="8589" xr:uid="{00000000-0005-0000-0000-00007D0C0000}"/>
    <cellStyle name="Normal 16 3 8 4" xfId="6868" xr:uid="{00000000-0005-0000-0000-00007E0C0000}"/>
    <cellStyle name="Normal 16 3 8 5" xfId="12082" xr:uid="{00000000-0005-0000-0000-00007F0C0000}"/>
    <cellStyle name="Normal 16 3 8 6" xfId="5043" xr:uid="{00000000-0005-0000-0000-0000800C0000}"/>
    <cellStyle name="Normal 16 3 9" xfId="215" xr:uid="{00000000-0005-0000-0000-0000810C0000}"/>
    <cellStyle name="Normal 16 3 9 2" xfId="2495" xr:uid="{00000000-0005-0000-0000-0000820C0000}"/>
    <cellStyle name="Normal 16 3 9 2 2" xfId="13162" xr:uid="{00000000-0005-0000-0000-0000830C0000}"/>
    <cellStyle name="Normal 16 3 9 2 3" xfId="8590" xr:uid="{00000000-0005-0000-0000-0000840C0000}"/>
    <cellStyle name="Normal 16 3 9 3" xfId="8591" xr:uid="{00000000-0005-0000-0000-0000850C0000}"/>
    <cellStyle name="Normal 16 3 9 4" xfId="6134" xr:uid="{00000000-0005-0000-0000-0000860C0000}"/>
    <cellStyle name="Normal 16 3 9 5" xfId="11349" xr:uid="{00000000-0005-0000-0000-0000870C0000}"/>
    <cellStyle name="Normal 16 3 9 6" xfId="4310" xr:uid="{00000000-0005-0000-0000-0000880C0000}"/>
    <cellStyle name="Normal 16 4" xfId="495" xr:uid="{00000000-0005-0000-0000-0000890C0000}"/>
    <cellStyle name="Normal 16 4 10" xfId="11486" xr:uid="{00000000-0005-0000-0000-00008A0C0000}"/>
    <cellStyle name="Normal 16 4 11" xfId="4447" xr:uid="{00000000-0005-0000-0000-00008B0C0000}"/>
    <cellStyle name="Normal 16 4 2" xfId="700" xr:uid="{00000000-0005-0000-0000-00008C0C0000}"/>
    <cellStyle name="Normal 16 4 2 2" xfId="1166" xr:uid="{00000000-0005-0000-0000-00008D0C0000}"/>
    <cellStyle name="Normal 16 4 2 2 2" xfId="1454" xr:uid="{00000000-0005-0000-0000-00008E0C0000}"/>
    <cellStyle name="Normal 16 4 2 2 2 2" xfId="3411" xr:uid="{00000000-0005-0000-0000-00008F0C0000}"/>
    <cellStyle name="Normal 16 4 2 2 2 2 2" xfId="14077" xr:uid="{00000000-0005-0000-0000-0000900C0000}"/>
    <cellStyle name="Normal 16 4 2 2 2 2 3" xfId="8592" xr:uid="{00000000-0005-0000-0000-0000910C0000}"/>
    <cellStyle name="Normal 16 4 2 2 2 3" xfId="8593" xr:uid="{00000000-0005-0000-0000-0000920C0000}"/>
    <cellStyle name="Normal 16 4 2 2 2 4" xfId="7050" xr:uid="{00000000-0005-0000-0000-0000930C0000}"/>
    <cellStyle name="Normal 16 4 2 2 2 5" xfId="12264" xr:uid="{00000000-0005-0000-0000-0000940C0000}"/>
    <cellStyle name="Normal 16 4 2 2 2 6" xfId="5225" xr:uid="{00000000-0005-0000-0000-0000950C0000}"/>
    <cellStyle name="Normal 16 4 2 2 3" xfId="3135" xr:uid="{00000000-0005-0000-0000-0000960C0000}"/>
    <cellStyle name="Normal 16 4 2 2 3 2" xfId="13801" xr:uid="{00000000-0005-0000-0000-0000970C0000}"/>
    <cellStyle name="Normal 16 4 2 2 3 3" xfId="8594" xr:uid="{00000000-0005-0000-0000-0000980C0000}"/>
    <cellStyle name="Normal 16 4 2 2 4" xfId="8595" xr:uid="{00000000-0005-0000-0000-0000990C0000}"/>
    <cellStyle name="Normal 16 4 2 2 5" xfId="6774" xr:uid="{00000000-0005-0000-0000-00009A0C0000}"/>
    <cellStyle name="Normal 16 4 2 2 6" xfId="11988" xr:uid="{00000000-0005-0000-0000-00009B0C0000}"/>
    <cellStyle name="Normal 16 4 2 2 7" xfId="4949" xr:uid="{00000000-0005-0000-0000-00009C0C0000}"/>
    <cellStyle name="Normal 16 4 2 3" xfId="1453" xr:uid="{00000000-0005-0000-0000-00009D0C0000}"/>
    <cellStyle name="Normal 16 4 2 3 2" xfId="3410" xr:uid="{00000000-0005-0000-0000-00009E0C0000}"/>
    <cellStyle name="Normal 16 4 2 3 2 2" xfId="14076" xr:uid="{00000000-0005-0000-0000-00009F0C0000}"/>
    <cellStyle name="Normal 16 4 2 3 2 3" xfId="8596" xr:uid="{00000000-0005-0000-0000-0000A00C0000}"/>
    <cellStyle name="Normal 16 4 2 3 3" xfId="8597" xr:uid="{00000000-0005-0000-0000-0000A10C0000}"/>
    <cellStyle name="Normal 16 4 2 3 4" xfId="7049" xr:uid="{00000000-0005-0000-0000-0000A20C0000}"/>
    <cellStyle name="Normal 16 4 2 3 5" xfId="12263" xr:uid="{00000000-0005-0000-0000-0000A30C0000}"/>
    <cellStyle name="Normal 16 4 2 3 6" xfId="5224" xr:uid="{00000000-0005-0000-0000-0000A40C0000}"/>
    <cellStyle name="Normal 16 4 2 4" xfId="2768" xr:uid="{00000000-0005-0000-0000-0000A50C0000}"/>
    <cellStyle name="Normal 16 4 2 4 2" xfId="13434" xr:uid="{00000000-0005-0000-0000-0000A60C0000}"/>
    <cellStyle name="Normal 16 4 2 4 3" xfId="8598" xr:uid="{00000000-0005-0000-0000-0000A70C0000}"/>
    <cellStyle name="Normal 16 4 2 5" xfId="8599" xr:uid="{00000000-0005-0000-0000-0000A80C0000}"/>
    <cellStyle name="Normal 16 4 2 6" xfId="6407" xr:uid="{00000000-0005-0000-0000-0000A90C0000}"/>
    <cellStyle name="Normal 16 4 2 7" xfId="11621" xr:uid="{00000000-0005-0000-0000-0000AA0C0000}"/>
    <cellStyle name="Normal 16 4 2 8" xfId="4582" xr:uid="{00000000-0005-0000-0000-0000AB0C0000}"/>
    <cellStyle name="Normal 16 4 3" xfId="851" xr:uid="{00000000-0005-0000-0000-0000AC0C0000}"/>
    <cellStyle name="Normal 16 4 3 2" xfId="1455" xr:uid="{00000000-0005-0000-0000-0000AD0C0000}"/>
    <cellStyle name="Normal 16 4 3 2 2" xfId="3412" xr:uid="{00000000-0005-0000-0000-0000AE0C0000}"/>
    <cellStyle name="Normal 16 4 3 2 2 2" xfId="14078" xr:uid="{00000000-0005-0000-0000-0000AF0C0000}"/>
    <cellStyle name="Normal 16 4 3 2 2 3" xfId="8600" xr:uid="{00000000-0005-0000-0000-0000B00C0000}"/>
    <cellStyle name="Normal 16 4 3 2 3" xfId="8601" xr:uid="{00000000-0005-0000-0000-0000B10C0000}"/>
    <cellStyle name="Normal 16 4 3 2 4" xfId="7051" xr:uid="{00000000-0005-0000-0000-0000B20C0000}"/>
    <cellStyle name="Normal 16 4 3 2 5" xfId="12265" xr:uid="{00000000-0005-0000-0000-0000B30C0000}"/>
    <cellStyle name="Normal 16 4 3 2 6" xfId="5226" xr:uid="{00000000-0005-0000-0000-0000B40C0000}"/>
    <cellStyle name="Normal 16 4 3 3" xfId="2906" xr:uid="{00000000-0005-0000-0000-0000B50C0000}"/>
    <cellStyle name="Normal 16 4 3 3 2" xfId="13572" xr:uid="{00000000-0005-0000-0000-0000B60C0000}"/>
    <cellStyle name="Normal 16 4 3 3 3" xfId="8602" xr:uid="{00000000-0005-0000-0000-0000B70C0000}"/>
    <cellStyle name="Normal 16 4 3 4" xfId="8603" xr:uid="{00000000-0005-0000-0000-0000B80C0000}"/>
    <cellStyle name="Normal 16 4 3 5" xfId="6545" xr:uid="{00000000-0005-0000-0000-0000B90C0000}"/>
    <cellStyle name="Normal 16 4 3 6" xfId="11759" xr:uid="{00000000-0005-0000-0000-0000BA0C0000}"/>
    <cellStyle name="Normal 16 4 3 7" xfId="4720" xr:uid="{00000000-0005-0000-0000-0000BB0C0000}"/>
    <cellStyle name="Normal 16 4 4" xfId="1452" xr:uid="{00000000-0005-0000-0000-0000BC0C0000}"/>
    <cellStyle name="Normal 16 4 4 2" xfId="3409" xr:uid="{00000000-0005-0000-0000-0000BD0C0000}"/>
    <cellStyle name="Normal 16 4 4 2 2" xfId="14075" xr:uid="{00000000-0005-0000-0000-0000BE0C0000}"/>
    <cellStyle name="Normal 16 4 4 2 3" xfId="8604" xr:uid="{00000000-0005-0000-0000-0000BF0C0000}"/>
    <cellStyle name="Normal 16 4 4 3" xfId="8605" xr:uid="{00000000-0005-0000-0000-0000C00C0000}"/>
    <cellStyle name="Normal 16 4 4 4" xfId="7048" xr:uid="{00000000-0005-0000-0000-0000C10C0000}"/>
    <cellStyle name="Normal 16 4 4 5" xfId="12262" xr:uid="{00000000-0005-0000-0000-0000C20C0000}"/>
    <cellStyle name="Normal 16 4 4 6" xfId="5223" xr:uid="{00000000-0005-0000-0000-0000C30C0000}"/>
    <cellStyle name="Normal 16 4 5" xfId="2157" xr:uid="{00000000-0005-0000-0000-0000C40C0000}"/>
    <cellStyle name="Normal 16 4 5 2" xfId="4013" xr:uid="{00000000-0005-0000-0000-0000C50C0000}"/>
    <cellStyle name="Normal 16 4 5 2 2" xfId="14676" xr:uid="{00000000-0005-0000-0000-0000C60C0000}"/>
    <cellStyle name="Normal 16 4 5 2 3" xfId="8606" xr:uid="{00000000-0005-0000-0000-0000C70C0000}"/>
    <cellStyle name="Normal 16 4 5 3" xfId="8607" xr:uid="{00000000-0005-0000-0000-0000C80C0000}"/>
    <cellStyle name="Normal 16 4 5 4" xfId="7652" xr:uid="{00000000-0005-0000-0000-0000C90C0000}"/>
    <cellStyle name="Normal 16 4 5 5" xfId="12863" xr:uid="{00000000-0005-0000-0000-0000CA0C0000}"/>
    <cellStyle name="Normal 16 4 5 6" xfId="5824" xr:uid="{00000000-0005-0000-0000-0000CB0C0000}"/>
    <cellStyle name="Normal 16 4 6" xfId="2305" xr:uid="{00000000-0005-0000-0000-0000CC0C0000}"/>
    <cellStyle name="Normal 16 4 6 2" xfId="4149" xr:uid="{00000000-0005-0000-0000-0000CD0C0000}"/>
    <cellStyle name="Normal 16 4 6 2 2" xfId="14812" xr:uid="{00000000-0005-0000-0000-0000CE0C0000}"/>
    <cellStyle name="Normal 16 4 6 2 3" xfId="8608" xr:uid="{00000000-0005-0000-0000-0000CF0C0000}"/>
    <cellStyle name="Normal 16 4 6 3" xfId="7788" xr:uid="{00000000-0005-0000-0000-0000D00C0000}"/>
    <cellStyle name="Normal 16 4 6 4" xfId="12999" xr:uid="{00000000-0005-0000-0000-0000D10C0000}"/>
    <cellStyle name="Normal 16 4 6 5" xfId="5960" xr:uid="{00000000-0005-0000-0000-0000D20C0000}"/>
    <cellStyle name="Normal 16 4 7" xfId="2633" xr:uid="{00000000-0005-0000-0000-0000D30C0000}"/>
    <cellStyle name="Normal 16 4 7 2" xfId="13299" xr:uid="{00000000-0005-0000-0000-0000D40C0000}"/>
    <cellStyle name="Normal 16 4 7 3" xfId="8609" xr:uid="{00000000-0005-0000-0000-0000D50C0000}"/>
    <cellStyle name="Normal 16 4 8" xfId="8610" xr:uid="{00000000-0005-0000-0000-0000D60C0000}"/>
    <cellStyle name="Normal 16 4 9" xfId="6272" xr:uid="{00000000-0005-0000-0000-0000D70C0000}"/>
    <cellStyle name="Normal 16 5" xfId="602" xr:uid="{00000000-0005-0000-0000-0000D80C0000}"/>
    <cellStyle name="Normal 16 5 10" xfId="11529" xr:uid="{00000000-0005-0000-0000-0000D90C0000}"/>
    <cellStyle name="Normal 16 5 11" xfId="4490" xr:uid="{00000000-0005-0000-0000-0000DA0C0000}"/>
    <cellStyle name="Normal 16 5 2" xfId="744" xr:uid="{00000000-0005-0000-0000-0000DB0C0000}"/>
    <cellStyle name="Normal 16 5 2 2" xfId="1209" xr:uid="{00000000-0005-0000-0000-0000DC0C0000}"/>
    <cellStyle name="Normal 16 5 2 2 2" xfId="1458" xr:uid="{00000000-0005-0000-0000-0000DD0C0000}"/>
    <cellStyle name="Normal 16 5 2 2 2 2" xfId="3415" xr:uid="{00000000-0005-0000-0000-0000DE0C0000}"/>
    <cellStyle name="Normal 16 5 2 2 2 2 2" xfId="14081" xr:uid="{00000000-0005-0000-0000-0000DF0C0000}"/>
    <cellStyle name="Normal 16 5 2 2 2 2 3" xfId="8611" xr:uid="{00000000-0005-0000-0000-0000E00C0000}"/>
    <cellStyle name="Normal 16 5 2 2 2 3" xfId="8612" xr:uid="{00000000-0005-0000-0000-0000E10C0000}"/>
    <cellStyle name="Normal 16 5 2 2 2 4" xfId="7054" xr:uid="{00000000-0005-0000-0000-0000E20C0000}"/>
    <cellStyle name="Normal 16 5 2 2 2 5" xfId="12268" xr:uid="{00000000-0005-0000-0000-0000E30C0000}"/>
    <cellStyle name="Normal 16 5 2 2 2 6" xfId="5229" xr:uid="{00000000-0005-0000-0000-0000E40C0000}"/>
    <cellStyle name="Normal 16 5 2 2 3" xfId="3178" xr:uid="{00000000-0005-0000-0000-0000E50C0000}"/>
    <cellStyle name="Normal 16 5 2 2 3 2" xfId="13844" xr:uid="{00000000-0005-0000-0000-0000E60C0000}"/>
    <cellStyle name="Normal 16 5 2 2 3 3" xfId="8613" xr:uid="{00000000-0005-0000-0000-0000E70C0000}"/>
    <cellStyle name="Normal 16 5 2 2 4" xfId="8614" xr:uid="{00000000-0005-0000-0000-0000E80C0000}"/>
    <cellStyle name="Normal 16 5 2 2 5" xfId="6817" xr:uid="{00000000-0005-0000-0000-0000E90C0000}"/>
    <cellStyle name="Normal 16 5 2 2 6" xfId="12031" xr:uid="{00000000-0005-0000-0000-0000EA0C0000}"/>
    <cellStyle name="Normal 16 5 2 2 7" xfId="4992" xr:uid="{00000000-0005-0000-0000-0000EB0C0000}"/>
    <cellStyle name="Normal 16 5 2 3" xfId="1457" xr:uid="{00000000-0005-0000-0000-0000EC0C0000}"/>
    <cellStyle name="Normal 16 5 2 3 2" xfId="3414" xr:uid="{00000000-0005-0000-0000-0000ED0C0000}"/>
    <cellStyle name="Normal 16 5 2 3 2 2" xfId="14080" xr:uid="{00000000-0005-0000-0000-0000EE0C0000}"/>
    <cellStyle name="Normal 16 5 2 3 2 3" xfId="8615" xr:uid="{00000000-0005-0000-0000-0000EF0C0000}"/>
    <cellStyle name="Normal 16 5 2 3 3" xfId="8616" xr:uid="{00000000-0005-0000-0000-0000F00C0000}"/>
    <cellStyle name="Normal 16 5 2 3 4" xfId="7053" xr:uid="{00000000-0005-0000-0000-0000F10C0000}"/>
    <cellStyle name="Normal 16 5 2 3 5" xfId="12267" xr:uid="{00000000-0005-0000-0000-0000F20C0000}"/>
    <cellStyle name="Normal 16 5 2 3 6" xfId="5228" xr:uid="{00000000-0005-0000-0000-0000F30C0000}"/>
    <cellStyle name="Normal 16 5 2 4" xfId="2811" xr:uid="{00000000-0005-0000-0000-0000F40C0000}"/>
    <cellStyle name="Normal 16 5 2 4 2" xfId="13477" xr:uid="{00000000-0005-0000-0000-0000F50C0000}"/>
    <cellStyle name="Normal 16 5 2 4 3" xfId="8617" xr:uid="{00000000-0005-0000-0000-0000F60C0000}"/>
    <cellStyle name="Normal 16 5 2 5" xfId="8618" xr:uid="{00000000-0005-0000-0000-0000F70C0000}"/>
    <cellStyle name="Normal 16 5 2 6" xfId="6450" xr:uid="{00000000-0005-0000-0000-0000F80C0000}"/>
    <cellStyle name="Normal 16 5 2 7" xfId="11664" xr:uid="{00000000-0005-0000-0000-0000F90C0000}"/>
    <cellStyle name="Normal 16 5 2 8" xfId="4625" xr:uid="{00000000-0005-0000-0000-0000FA0C0000}"/>
    <cellStyle name="Normal 16 5 3" xfId="897" xr:uid="{00000000-0005-0000-0000-0000FB0C0000}"/>
    <cellStyle name="Normal 16 5 3 2" xfId="1459" xr:uid="{00000000-0005-0000-0000-0000FC0C0000}"/>
    <cellStyle name="Normal 16 5 3 2 2" xfId="3416" xr:uid="{00000000-0005-0000-0000-0000FD0C0000}"/>
    <cellStyle name="Normal 16 5 3 2 2 2" xfId="14082" xr:uid="{00000000-0005-0000-0000-0000FE0C0000}"/>
    <cellStyle name="Normal 16 5 3 2 2 3" xfId="8619" xr:uid="{00000000-0005-0000-0000-0000FF0C0000}"/>
    <cellStyle name="Normal 16 5 3 2 3" xfId="8620" xr:uid="{00000000-0005-0000-0000-0000000D0000}"/>
    <cellStyle name="Normal 16 5 3 2 4" xfId="7055" xr:uid="{00000000-0005-0000-0000-0000010D0000}"/>
    <cellStyle name="Normal 16 5 3 2 5" xfId="12269" xr:uid="{00000000-0005-0000-0000-0000020D0000}"/>
    <cellStyle name="Normal 16 5 3 2 6" xfId="5230" xr:uid="{00000000-0005-0000-0000-0000030D0000}"/>
    <cellStyle name="Normal 16 5 3 3" xfId="2949" xr:uid="{00000000-0005-0000-0000-0000040D0000}"/>
    <cellStyle name="Normal 16 5 3 3 2" xfId="13615" xr:uid="{00000000-0005-0000-0000-0000050D0000}"/>
    <cellStyle name="Normal 16 5 3 3 3" xfId="8621" xr:uid="{00000000-0005-0000-0000-0000060D0000}"/>
    <cellStyle name="Normal 16 5 3 4" xfId="8622" xr:uid="{00000000-0005-0000-0000-0000070D0000}"/>
    <cellStyle name="Normal 16 5 3 5" xfId="6588" xr:uid="{00000000-0005-0000-0000-0000080D0000}"/>
    <cellStyle name="Normal 16 5 3 6" xfId="11802" xr:uid="{00000000-0005-0000-0000-0000090D0000}"/>
    <cellStyle name="Normal 16 5 3 7" xfId="4763" xr:uid="{00000000-0005-0000-0000-00000A0D0000}"/>
    <cellStyle name="Normal 16 5 4" xfId="1456" xr:uid="{00000000-0005-0000-0000-00000B0D0000}"/>
    <cellStyle name="Normal 16 5 4 2" xfId="3413" xr:uid="{00000000-0005-0000-0000-00000C0D0000}"/>
    <cellStyle name="Normal 16 5 4 2 2" xfId="14079" xr:uid="{00000000-0005-0000-0000-00000D0D0000}"/>
    <cellStyle name="Normal 16 5 4 2 3" xfId="8623" xr:uid="{00000000-0005-0000-0000-00000E0D0000}"/>
    <cellStyle name="Normal 16 5 4 3" xfId="8624" xr:uid="{00000000-0005-0000-0000-00000F0D0000}"/>
    <cellStyle name="Normal 16 5 4 4" xfId="7052" xr:uid="{00000000-0005-0000-0000-0000100D0000}"/>
    <cellStyle name="Normal 16 5 4 5" xfId="12266" xr:uid="{00000000-0005-0000-0000-0000110D0000}"/>
    <cellStyle name="Normal 16 5 4 6" xfId="5227" xr:uid="{00000000-0005-0000-0000-0000120D0000}"/>
    <cellStyle name="Normal 16 5 5" xfId="2204" xr:uid="{00000000-0005-0000-0000-0000130D0000}"/>
    <cellStyle name="Normal 16 5 5 2" xfId="4057" xr:uid="{00000000-0005-0000-0000-0000140D0000}"/>
    <cellStyle name="Normal 16 5 5 2 2" xfId="14720" xr:uid="{00000000-0005-0000-0000-0000150D0000}"/>
    <cellStyle name="Normal 16 5 5 2 3" xfId="8625" xr:uid="{00000000-0005-0000-0000-0000160D0000}"/>
    <cellStyle name="Normal 16 5 5 3" xfId="8626" xr:uid="{00000000-0005-0000-0000-0000170D0000}"/>
    <cellStyle name="Normal 16 5 5 4" xfId="7696" xr:uid="{00000000-0005-0000-0000-0000180D0000}"/>
    <cellStyle name="Normal 16 5 5 5" xfId="12907" xr:uid="{00000000-0005-0000-0000-0000190D0000}"/>
    <cellStyle name="Normal 16 5 5 6" xfId="5868" xr:uid="{00000000-0005-0000-0000-00001A0D0000}"/>
    <cellStyle name="Normal 16 5 6" xfId="2348" xr:uid="{00000000-0005-0000-0000-00001B0D0000}"/>
    <cellStyle name="Normal 16 5 6 2" xfId="4192" xr:uid="{00000000-0005-0000-0000-00001C0D0000}"/>
    <cellStyle name="Normal 16 5 6 2 2" xfId="14855" xr:uid="{00000000-0005-0000-0000-00001D0D0000}"/>
    <cellStyle name="Normal 16 5 6 2 3" xfId="8627" xr:uid="{00000000-0005-0000-0000-00001E0D0000}"/>
    <cellStyle name="Normal 16 5 6 3" xfId="7831" xr:uid="{00000000-0005-0000-0000-00001F0D0000}"/>
    <cellStyle name="Normal 16 5 6 4" xfId="13042" xr:uid="{00000000-0005-0000-0000-0000200D0000}"/>
    <cellStyle name="Normal 16 5 6 5" xfId="6003" xr:uid="{00000000-0005-0000-0000-0000210D0000}"/>
    <cellStyle name="Normal 16 5 7" xfId="2676" xr:uid="{00000000-0005-0000-0000-0000220D0000}"/>
    <cellStyle name="Normal 16 5 7 2" xfId="13342" xr:uid="{00000000-0005-0000-0000-0000230D0000}"/>
    <cellStyle name="Normal 16 5 7 3" xfId="8628" xr:uid="{00000000-0005-0000-0000-0000240D0000}"/>
    <cellStyle name="Normal 16 5 8" xfId="8629" xr:uid="{00000000-0005-0000-0000-0000250D0000}"/>
    <cellStyle name="Normal 16 5 9" xfId="6315" xr:uid="{00000000-0005-0000-0000-0000260D0000}"/>
    <cellStyle name="Normal 16 6" xfId="436" xr:uid="{00000000-0005-0000-0000-0000270D0000}"/>
    <cellStyle name="Normal 16 6 2" xfId="1007" xr:uid="{00000000-0005-0000-0000-0000280D0000}"/>
    <cellStyle name="Normal 16 6 2 2" xfId="1461" xr:uid="{00000000-0005-0000-0000-0000290D0000}"/>
    <cellStyle name="Normal 16 6 2 2 2" xfId="3418" xr:uid="{00000000-0005-0000-0000-00002A0D0000}"/>
    <cellStyle name="Normal 16 6 2 2 2 2" xfId="14084" xr:uid="{00000000-0005-0000-0000-00002B0D0000}"/>
    <cellStyle name="Normal 16 6 2 2 2 3" xfId="8630" xr:uid="{00000000-0005-0000-0000-00002C0D0000}"/>
    <cellStyle name="Normal 16 6 2 2 3" xfId="8631" xr:uid="{00000000-0005-0000-0000-00002D0D0000}"/>
    <cellStyle name="Normal 16 6 2 2 4" xfId="7057" xr:uid="{00000000-0005-0000-0000-00002E0D0000}"/>
    <cellStyle name="Normal 16 6 2 2 5" xfId="12271" xr:uid="{00000000-0005-0000-0000-00002F0D0000}"/>
    <cellStyle name="Normal 16 6 2 2 6" xfId="5232" xr:uid="{00000000-0005-0000-0000-0000300D0000}"/>
    <cellStyle name="Normal 16 6 2 3" xfId="3039" xr:uid="{00000000-0005-0000-0000-0000310D0000}"/>
    <cellStyle name="Normal 16 6 2 3 2" xfId="13705" xr:uid="{00000000-0005-0000-0000-0000320D0000}"/>
    <cellStyle name="Normal 16 6 2 3 3" xfId="8632" xr:uid="{00000000-0005-0000-0000-0000330D0000}"/>
    <cellStyle name="Normal 16 6 2 4" xfId="8633" xr:uid="{00000000-0005-0000-0000-0000340D0000}"/>
    <cellStyle name="Normal 16 6 2 5" xfId="6678" xr:uid="{00000000-0005-0000-0000-0000350D0000}"/>
    <cellStyle name="Normal 16 6 2 6" xfId="11892" xr:uid="{00000000-0005-0000-0000-0000360D0000}"/>
    <cellStyle name="Normal 16 6 2 7" xfId="4853" xr:uid="{00000000-0005-0000-0000-0000370D0000}"/>
    <cellStyle name="Normal 16 6 3" xfId="1460" xr:uid="{00000000-0005-0000-0000-0000380D0000}"/>
    <cellStyle name="Normal 16 6 3 2" xfId="3417" xr:uid="{00000000-0005-0000-0000-0000390D0000}"/>
    <cellStyle name="Normal 16 6 3 2 2" xfId="14083" xr:uid="{00000000-0005-0000-0000-00003A0D0000}"/>
    <cellStyle name="Normal 16 6 3 2 3" xfId="8634" xr:uid="{00000000-0005-0000-0000-00003B0D0000}"/>
    <cellStyle name="Normal 16 6 3 3" xfId="8635" xr:uid="{00000000-0005-0000-0000-00003C0D0000}"/>
    <cellStyle name="Normal 16 6 3 4" xfId="7056" xr:uid="{00000000-0005-0000-0000-00003D0D0000}"/>
    <cellStyle name="Normal 16 6 3 5" xfId="12270" xr:uid="{00000000-0005-0000-0000-00003E0D0000}"/>
    <cellStyle name="Normal 16 6 3 6" xfId="5231" xr:uid="{00000000-0005-0000-0000-00003F0D0000}"/>
    <cellStyle name="Normal 16 6 4" xfId="2587" xr:uid="{00000000-0005-0000-0000-0000400D0000}"/>
    <cellStyle name="Normal 16 6 4 2" xfId="13253" xr:uid="{00000000-0005-0000-0000-0000410D0000}"/>
    <cellStyle name="Normal 16 6 4 3" xfId="8636" xr:uid="{00000000-0005-0000-0000-0000420D0000}"/>
    <cellStyle name="Normal 16 6 5" xfId="8637" xr:uid="{00000000-0005-0000-0000-0000430D0000}"/>
    <cellStyle name="Normal 16 6 6" xfId="6226" xr:uid="{00000000-0005-0000-0000-0000440D0000}"/>
    <cellStyle name="Normal 16 6 7" xfId="11440" xr:uid="{00000000-0005-0000-0000-0000450D0000}"/>
    <cellStyle name="Normal 16 6 8" xfId="4401" xr:uid="{00000000-0005-0000-0000-0000460D0000}"/>
    <cellStyle name="Normal 16 7" xfId="654" xr:uid="{00000000-0005-0000-0000-0000470D0000}"/>
    <cellStyle name="Normal 16 7 2" xfId="1120" xr:uid="{00000000-0005-0000-0000-0000480D0000}"/>
    <cellStyle name="Normal 16 7 2 2" xfId="1463" xr:uid="{00000000-0005-0000-0000-0000490D0000}"/>
    <cellStyle name="Normal 16 7 2 2 2" xfId="3420" xr:uid="{00000000-0005-0000-0000-00004A0D0000}"/>
    <cellStyle name="Normal 16 7 2 2 2 2" xfId="14086" xr:uid="{00000000-0005-0000-0000-00004B0D0000}"/>
    <cellStyle name="Normal 16 7 2 2 2 3" xfId="8638" xr:uid="{00000000-0005-0000-0000-00004C0D0000}"/>
    <cellStyle name="Normal 16 7 2 2 3" xfId="8639" xr:uid="{00000000-0005-0000-0000-00004D0D0000}"/>
    <cellStyle name="Normal 16 7 2 2 4" xfId="7059" xr:uid="{00000000-0005-0000-0000-00004E0D0000}"/>
    <cellStyle name="Normal 16 7 2 2 5" xfId="12273" xr:uid="{00000000-0005-0000-0000-00004F0D0000}"/>
    <cellStyle name="Normal 16 7 2 2 6" xfId="5234" xr:uid="{00000000-0005-0000-0000-0000500D0000}"/>
    <cellStyle name="Normal 16 7 2 3" xfId="3089" xr:uid="{00000000-0005-0000-0000-0000510D0000}"/>
    <cellStyle name="Normal 16 7 2 3 2" xfId="13755" xr:uid="{00000000-0005-0000-0000-0000520D0000}"/>
    <cellStyle name="Normal 16 7 2 3 3" xfId="8640" xr:uid="{00000000-0005-0000-0000-0000530D0000}"/>
    <cellStyle name="Normal 16 7 2 4" xfId="8641" xr:uid="{00000000-0005-0000-0000-0000540D0000}"/>
    <cellStyle name="Normal 16 7 2 5" xfId="6728" xr:uid="{00000000-0005-0000-0000-0000550D0000}"/>
    <cellStyle name="Normal 16 7 2 6" xfId="11942" xr:uid="{00000000-0005-0000-0000-0000560D0000}"/>
    <cellStyle name="Normal 16 7 2 7" xfId="4903" xr:uid="{00000000-0005-0000-0000-0000570D0000}"/>
    <cellStyle name="Normal 16 7 3" xfId="1462" xr:uid="{00000000-0005-0000-0000-0000580D0000}"/>
    <cellStyle name="Normal 16 7 3 2" xfId="3419" xr:uid="{00000000-0005-0000-0000-0000590D0000}"/>
    <cellStyle name="Normal 16 7 3 2 2" xfId="14085" xr:uid="{00000000-0005-0000-0000-00005A0D0000}"/>
    <cellStyle name="Normal 16 7 3 2 3" xfId="8642" xr:uid="{00000000-0005-0000-0000-00005B0D0000}"/>
    <cellStyle name="Normal 16 7 3 3" xfId="8643" xr:uid="{00000000-0005-0000-0000-00005C0D0000}"/>
    <cellStyle name="Normal 16 7 3 4" xfId="7058" xr:uid="{00000000-0005-0000-0000-00005D0D0000}"/>
    <cellStyle name="Normal 16 7 3 5" xfId="12272" xr:uid="{00000000-0005-0000-0000-00005E0D0000}"/>
    <cellStyle name="Normal 16 7 3 6" xfId="5233" xr:uid="{00000000-0005-0000-0000-00005F0D0000}"/>
    <cellStyle name="Normal 16 7 4" xfId="2722" xr:uid="{00000000-0005-0000-0000-0000600D0000}"/>
    <cellStyle name="Normal 16 7 4 2" xfId="13388" xr:uid="{00000000-0005-0000-0000-0000610D0000}"/>
    <cellStyle name="Normal 16 7 4 3" xfId="8644" xr:uid="{00000000-0005-0000-0000-0000620D0000}"/>
    <cellStyle name="Normal 16 7 5" xfId="8645" xr:uid="{00000000-0005-0000-0000-0000630D0000}"/>
    <cellStyle name="Normal 16 7 6" xfId="6361" xr:uid="{00000000-0005-0000-0000-0000640D0000}"/>
    <cellStyle name="Normal 16 7 7" xfId="11575" xr:uid="{00000000-0005-0000-0000-0000650D0000}"/>
    <cellStyle name="Normal 16 7 8" xfId="4536" xr:uid="{00000000-0005-0000-0000-0000660D0000}"/>
    <cellStyle name="Normal 16 8" xfId="320" xr:uid="{00000000-0005-0000-0000-0000670D0000}"/>
    <cellStyle name="Normal 16 8 2" xfId="949" xr:uid="{00000000-0005-0000-0000-0000680D0000}"/>
    <cellStyle name="Normal 16 8 2 2" xfId="1465" xr:uid="{00000000-0005-0000-0000-0000690D0000}"/>
    <cellStyle name="Normal 16 8 2 2 2" xfId="3422" xr:uid="{00000000-0005-0000-0000-00006A0D0000}"/>
    <cellStyle name="Normal 16 8 2 2 2 2" xfId="14088" xr:uid="{00000000-0005-0000-0000-00006B0D0000}"/>
    <cellStyle name="Normal 16 8 2 2 2 3" xfId="8646" xr:uid="{00000000-0005-0000-0000-00006C0D0000}"/>
    <cellStyle name="Normal 16 8 2 2 3" xfId="8647" xr:uid="{00000000-0005-0000-0000-00006D0D0000}"/>
    <cellStyle name="Normal 16 8 2 2 4" xfId="7061" xr:uid="{00000000-0005-0000-0000-00006E0D0000}"/>
    <cellStyle name="Normal 16 8 2 2 5" xfId="12275" xr:uid="{00000000-0005-0000-0000-00006F0D0000}"/>
    <cellStyle name="Normal 16 8 2 2 6" xfId="5236" xr:uid="{00000000-0005-0000-0000-0000700D0000}"/>
    <cellStyle name="Normal 16 8 2 3" xfId="2995" xr:uid="{00000000-0005-0000-0000-0000710D0000}"/>
    <cellStyle name="Normal 16 8 2 3 2" xfId="13661" xr:uid="{00000000-0005-0000-0000-0000720D0000}"/>
    <cellStyle name="Normal 16 8 2 3 3" xfId="8648" xr:uid="{00000000-0005-0000-0000-0000730D0000}"/>
    <cellStyle name="Normal 16 8 2 4" xfId="8649" xr:uid="{00000000-0005-0000-0000-0000740D0000}"/>
    <cellStyle name="Normal 16 8 2 5" xfId="6634" xr:uid="{00000000-0005-0000-0000-0000750D0000}"/>
    <cellStyle name="Normal 16 8 2 6" xfId="11848" xr:uid="{00000000-0005-0000-0000-0000760D0000}"/>
    <cellStyle name="Normal 16 8 2 7" xfId="4809" xr:uid="{00000000-0005-0000-0000-0000770D0000}"/>
    <cellStyle name="Normal 16 8 3" xfId="1464" xr:uid="{00000000-0005-0000-0000-0000780D0000}"/>
    <cellStyle name="Normal 16 8 3 2" xfId="3421" xr:uid="{00000000-0005-0000-0000-0000790D0000}"/>
    <cellStyle name="Normal 16 8 3 2 2" xfId="14087" xr:uid="{00000000-0005-0000-0000-00007A0D0000}"/>
    <cellStyle name="Normal 16 8 3 2 3" xfId="8650" xr:uid="{00000000-0005-0000-0000-00007B0D0000}"/>
    <cellStyle name="Normal 16 8 3 3" xfId="8651" xr:uid="{00000000-0005-0000-0000-00007C0D0000}"/>
    <cellStyle name="Normal 16 8 3 4" xfId="7060" xr:uid="{00000000-0005-0000-0000-00007D0D0000}"/>
    <cellStyle name="Normal 16 8 3 5" xfId="12274" xr:uid="{00000000-0005-0000-0000-00007E0D0000}"/>
    <cellStyle name="Normal 16 8 3 6" xfId="5235" xr:uid="{00000000-0005-0000-0000-00007F0D0000}"/>
    <cellStyle name="Normal 16 8 4" xfId="2538" xr:uid="{00000000-0005-0000-0000-0000800D0000}"/>
    <cellStyle name="Normal 16 8 4 2" xfId="13204" xr:uid="{00000000-0005-0000-0000-0000810D0000}"/>
    <cellStyle name="Normal 16 8 4 3" xfId="8652" xr:uid="{00000000-0005-0000-0000-0000820D0000}"/>
    <cellStyle name="Normal 16 8 5" xfId="8653" xr:uid="{00000000-0005-0000-0000-0000830D0000}"/>
    <cellStyle name="Normal 16 8 6" xfId="6177" xr:uid="{00000000-0005-0000-0000-0000840D0000}"/>
    <cellStyle name="Normal 16 8 7" xfId="11391" xr:uid="{00000000-0005-0000-0000-0000850D0000}"/>
    <cellStyle name="Normal 16 8 8" xfId="4352" xr:uid="{00000000-0005-0000-0000-0000860D0000}"/>
    <cellStyle name="Normal 16 9" xfId="803" xr:uid="{00000000-0005-0000-0000-0000870D0000}"/>
    <cellStyle name="Normal 16 9 2" xfId="1466" xr:uid="{00000000-0005-0000-0000-0000880D0000}"/>
    <cellStyle name="Normal 16 9 2 2" xfId="3423" xr:uid="{00000000-0005-0000-0000-0000890D0000}"/>
    <cellStyle name="Normal 16 9 2 2 2" xfId="14089" xr:uid="{00000000-0005-0000-0000-00008A0D0000}"/>
    <cellStyle name="Normal 16 9 2 2 3" xfId="8654" xr:uid="{00000000-0005-0000-0000-00008B0D0000}"/>
    <cellStyle name="Normal 16 9 2 3" xfId="8655" xr:uid="{00000000-0005-0000-0000-00008C0D0000}"/>
    <cellStyle name="Normal 16 9 2 4" xfId="7062" xr:uid="{00000000-0005-0000-0000-00008D0D0000}"/>
    <cellStyle name="Normal 16 9 2 5" xfId="12276" xr:uid="{00000000-0005-0000-0000-00008E0D0000}"/>
    <cellStyle name="Normal 16 9 2 6" xfId="5237" xr:uid="{00000000-0005-0000-0000-00008F0D0000}"/>
    <cellStyle name="Normal 16 9 3" xfId="2860" xr:uid="{00000000-0005-0000-0000-0000900D0000}"/>
    <cellStyle name="Normal 16 9 3 2" xfId="13526" xr:uid="{00000000-0005-0000-0000-0000910D0000}"/>
    <cellStyle name="Normal 16 9 3 3" xfId="8656" xr:uid="{00000000-0005-0000-0000-0000920D0000}"/>
    <cellStyle name="Normal 16 9 4" xfId="8657" xr:uid="{00000000-0005-0000-0000-0000930D0000}"/>
    <cellStyle name="Normal 16 9 5" xfId="6499" xr:uid="{00000000-0005-0000-0000-0000940D0000}"/>
    <cellStyle name="Normal 16 9 6" xfId="11713" xr:uid="{00000000-0005-0000-0000-0000950D0000}"/>
    <cellStyle name="Normal 16 9 7" xfId="4674" xr:uid="{00000000-0005-0000-0000-0000960D0000}"/>
    <cellStyle name="Normal 160" xfId="2029" xr:uid="{00000000-0005-0000-0000-0000970D0000}"/>
    <cellStyle name="Normal 161" xfId="2052" xr:uid="{00000000-0005-0000-0000-0000980D0000}"/>
    <cellStyle name="Normal 162" xfId="2053" xr:uid="{00000000-0005-0000-0000-0000990D0000}"/>
    <cellStyle name="Normal 163" xfId="2100" xr:uid="{00000000-0005-0000-0000-00009A0D0000}"/>
    <cellStyle name="Normal 164" xfId="2144" xr:uid="{00000000-0005-0000-0000-00009B0D0000}"/>
    <cellStyle name="Normal 165" xfId="2161" xr:uid="{00000000-0005-0000-0000-00009C0D0000}"/>
    <cellStyle name="Normal 166" xfId="2172" xr:uid="{00000000-0005-0000-0000-00009D0D0000}"/>
    <cellStyle name="Normal 167" xfId="2245" xr:uid="{00000000-0005-0000-0000-00009E0D0000}"/>
    <cellStyle name="Normal 168" xfId="2249" xr:uid="{00000000-0005-0000-0000-00009F0D0000}"/>
    <cellStyle name="Normal 169" xfId="2248" xr:uid="{00000000-0005-0000-0000-0000A00D0000}"/>
    <cellStyle name="Normal 17" xfId="111" xr:uid="{00000000-0005-0000-0000-0000A10D0000}"/>
    <cellStyle name="Normal 17 2" xfId="498" xr:uid="{00000000-0005-0000-0000-0000A20D0000}"/>
    <cellStyle name="Normal 17 2 2" xfId="1049" xr:uid="{00000000-0005-0000-0000-0000A30D0000}"/>
    <cellStyle name="Normal 17 3" xfId="402" xr:uid="{00000000-0005-0000-0000-0000A40D0000}"/>
    <cellStyle name="Normal 17 4" xfId="286" xr:uid="{00000000-0005-0000-0000-0000A50D0000}"/>
    <cellStyle name="Normal 170" xfId="2247" xr:uid="{00000000-0005-0000-0000-0000A60D0000}"/>
    <cellStyle name="Normal 171" xfId="2160" xr:uid="{00000000-0005-0000-0000-0000A70D0000}"/>
    <cellStyle name="Normal 172" xfId="2250" xr:uid="{00000000-0005-0000-0000-0000A80D0000}"/>
    <cellStyle name="Normal 173" xfId="2251" xr:uid="{00000000-0005-0000-0000-0000A90D0000}"/>
    <cellStyle name="Normal 174" xfId="2387" xr:uid="{00000000-0005-0000-0000-0000AA0D0000}"/>
    <cellStyle name="Normal 174 2" xfId="4231" xr:uid="{00000000-0005-0000-0000-0000AB0D0000}"/>
    <cellStyle name="Normal 174 2 2" xfId="14894" xr:uid="{00000000-0005-0000-0000-0000AC0D0000}"/>
    <cellStyle name="Normal 174 3" xfId="13081" xr:uid="{00000000-0005-0000-0000-0000AD0D0000}"/>
    <cellStyle name="Normal 175" xfId="2439" xr:uid="{00000000-0005-0000-0000-0000AE0D0000}"/>
    <cellStyle name="Normal 175 2" xfId="4256" xr:uid="{00000000-0005-0000-0000-0000AF0D0000}"/>
    <cellStyle name="Normal 175 2 2" xfId="14919" xr:uid="{00000000-0005-0000-0000-0000B00D0000}"/>
    <cellStyle name="Normal 175 3" xfId="13107" xr:uid="{00000000-0005-0000-0000-0000B10D0000}"/>
    <cellStyle name="Normal 176" xfId="2441" xr:uid="{00000000-0005-0000-0000-0000B20D0000}"/>
    <cellStyle name="Normal 176 2" xfId="4258" xr:uid="{00000000-0005-0000-0000-0000B30D0000}"/>
    <cellStyle name="Normal 176 2 2" xfId="14921" xr:uid="{00000000-0005-0000-0000-0000B40D0000}"/>
    <cellStyle name="Normal 176 3" xfId="13109" xr:uid="{00000000-0005-0000-0000-0000B50D0000}"/>
    <cellStyle name="Normal 177" xfId="2442" xr:uid="{00000000-0005-0000-0000-0000B60D0000}"/>
    <cellStyle name="Normal 177 2" xfId="4259" xr:uid="{00000000-0005-0000-0000-0000B70D0000}"/>
    <cellStyle name="Normal 177 2 2" xfId="14922" xr:uid="{00000000-0005-0000-0000-0000B80D0000}"/>
    <cellStyle name="Normal 177 3" xfId="13110" xr:uid="{00000000-0005-0000-0000-0000B90D0000}"/>
    <cellStyle name="Normal 178" xfId="2440" xr:uid="{00000000-0005-0000-0000-0000BA0D0000}"/>
    <cellStyle name="Normal 178 2" xfId="4257" xr:uid="{00000000-0005-0000-0000-0000BB0D0000}"/>
    <cellStyle name="Normal 178 2 2" xfId="14920" xr:uid="{00000000-0005-0000-0000-0000BC0D0000}"/>
    <cellStyle name="Normal 178 3" xfId="13108" xr:uid="{00000000-0005-0000-0000-0000BD0D0000}"/>
    <cellStyle name="Normal 179" xfId="2443" xr:uid="{00000000-0005-0000-0000-0000BE0D0000}"/>
    <cellStyle name="Normal 179 2" xfId="13111" xr:uid="{00000000-0005-0000-0000-0000BF0D0000}"/>
    <cellStyle name="Normal 18" xfId="112" xr:uid="{00000000-0005-0000-0000-0000C00D0000}"/>
    <cellStyle name="Normal 18 2" xfId="499" xr:uid="{00000000-0005-0000-0000-0000C10D0000}"/>
    <cellStyle name="Normal 18 2 2" xfId="1050" xr:uid="{00000000-0005-0000-0000-0000C20D0000}"/>
    <cellStyle name="Normal 18 3" xfId="412" xr:uid="{00000000-0005-0000-0000-0000C30D0000}"/>
    <cellStyle name="Normal 18 4" xfId="296" xr:uid="{00000000-0005-0000-0000-0000C40D0000}"/>
    <cellStyle name="Normal 180" xfId="14923" xr:uid="{00000000-0005-0000-0000-0000C50D0000}"/>
    <cellStyle name="Normal 181" xfId="14924" xr:uid="{00000000-0005-0000-0000-0000C60D0000}"/>
    <cellStyle name="Normal 182" xfId="14925" xr:uid="{00000000-0005-0000-0000-0000C70D0000}"/>
    <cellStyle name="Normal 183" xfId="14948" xr:uid="{D0AB604F-8B08-415C-AFD8-67698A49AD56}"/>
    <cellStyle name="Normal 19" xfId="113" xr:uid="{00000000-0005-0000-0000-0000C80D0000}"/>
    <cellStyle name="Normal 19 2" xfId="500" xr:uid="{00000000-0005-0000-0000-0000C90D0000}"/>
    <cellStyle name="Normal 19 2 2" xfId="1051" xr:uid="{00000000-0005-0000-0000-0000CA0D0000}"/>
    <cellStyle name="Normal 19 3" xfId="393" xr:uid="{00000000-0005-0000-0000-0000CB0D0000}"/>
    <cellStyle name="Normal 19 4" xfId="277" xr:uid="{00000000-0005-0000-0000-0000CC0D0000}"/>
    <cellStyle name="Normal 2" xfId="10" xr:uid="{00000000-0005-0000-0000-0000CD0D0000}"/>
    <cellStyle name="Normal 2 2" xfId="17" xr:uid="{00000000-0005-0000-0000-0000CE0D0000}"/>
    <cellStyle name="Normal 2 2 2" xfId="175" xr:uid="{00000000-0005-0000-0000-0000CF0D0000}"/>
    <cellStyle name="Normal 2 2 2 2" xfId="828" xr:uid="{00000000-0005-0000-0000-0000D00D0000}"/>
    <cellStyle name="Normal 2 2 2 3" xfId="2421" xr:uid="{00000000-0005-0000-0000-0000D10D0000}"/>
    <cellStyle name="Normal 2 2 2 3 2" xfId="4246" xr:uid="{00000000-0005-0000-0000-0000D20D0000}"/>
    <cellStyle name="Normal 2 2 2 3 2 2" xfId="14909" xr:uid="{00000000-0005-0000-0000-0000D30D0000}"/>
    <cellStyle name="Normal 2 2 2 3 3" xfId="13096" xr:uid="{00000000-0005-0000-0000-0000D40D0000}"/>
    <cellStyle name="Normal 2 2 3" xfId="2088" xr:uid="{00000000-0005-0000-0000-0000D50D0000}"/>
    <cellStyle name="Normal 2 2 3 2" xfId="3958" xr:uid="{00000000-0005-0000-0000-0000D60D0000}"/>
    <cellStyle name="Normal 2 2 3 2 2" xfId="14621" xr:uid="{00000000-0005-0000-0000-0000D70D0000}"/>
    <cellStyle name="Normal 2 2 3 2 3" xfId="8658" xr:uid="{00000000-0005-0000-0000-0000D80D0000}"/>
    <cellStyle name="Normal 2 2 3 3" xfId="8659" xr:uid="{00000000-0005-0000-0000-0000D90D0000}"/>
    <cellStyle name="Normal 2 2 3 4" xfId="7597" xr:uid="{00000000-0005-0000-0000-0000DA0D0000}"/>
    <cellStyle name="Normal 2 2 3 5" xfId="12808" xr:uid="{00000000-0005-0000-0000-0000DB0D0000}"/>
    <cellStyle name="Normal 2 2 3 6" xfId="5769" xr:uid="{00000000-0005-0000-0000-0000DC0D0000}"/>
    <cellStyle name="Normal 2 2 4" xfId="2420" xr:uid="{00000000-0005-0000-0000-0000DD0D0000}"/>
    <cellStyle name="Normal 2 2 4 2" xfId="4245" xr:uid="{00000000-0005-0000-0000-0000DE0D0000}"/>
    <cellStyle name="Normal 2 2 4 2 2" xfId="14908" xr:uid="{00000000-0005-0000-0000-0000DF0D0000}"/>
    <cellStyle name="Normal 2 2 4 3" xfId="13095" xr:uid="{00000000-0005-0000-0000-0000E00D0000}"/>
    <cellStyle name="Normal 2 2 5" xfId="14947" xr:uid="{21035103-60CF-45A6-BA18-98969C188B6D}"/>
    <cellStyle name="Normal 2 3" xfId="796" xr:uid="{00000000-0005-0000-0000-0000E10D0000}"/>
    <cellStyle name="Normal 2 3 2" xfId="2422" xr:uid="{00000000-0005-0000-0000-0000E20D0000}"/>
    <cellStyle name="Normal 2 3 2 2" xfId="4247" xr:uid="{00000000-0005-0000-0000-0000E30D0000}"/>
    <cellStyle name="Normal 2 3 2 2 2" xfId="14910" xr:uid="{00000000-0005-0000-0000-0000E40D0000}"/>
    <cellStyle name="Normal 2 3 2 3" xfId="13097" xr:uid="{00000000-0005-0000-0000-0000E50D0000}"/>
    <cellStyle name="Normal 2 3 4" xfId="14950" xr:uid="{46258B64-EFAC-46DF-9996-7E05E9886E0F}"/>
    <cellStyle name="Normal 2 4" xfId="2054" xr:uid="{00000000-0005-0000-0000-0000E60D0000}"/>
    <cellStyle name="Normal 2 4 2" xfId="2423" xr:uid="{00000000-0005-0000-0000-0000E70D0000}"/>
    <cellStyle name="Normal 2 4 2 2" xfId="4248" xr:uid="{00000000-0005-0000-0000-0000E80D0000}"/>
    <cellStyle name="Normal 2 4 2 2 2" xfId="14911" xr:uid="{00000000-0005-0000-0000-0000E90D0000}"/>
    <cellStyle name="Normal 2 4 2 3" xfId="13098" xr:uid="{00000000-0005-0000-0000-0000EA0D0000}"/>
    <cellStyle name="Normal 2 4 2 4" xfId="8660" xr:uid="{00000000-0005-0000-0000-0000EB0D0000}"/>
    <cellStyle name="Normal 2 4 3" xfId="3956" xr:uid="{00000000-0005-0000-0000-0000EC0D0000}"/>
    <cellStyle name="Normal 2 4 3 2" xfId="14619" xr:uid="{00000000-0005-0000-0000-0000ED0D0000}"/>
    <cellStyle name="Normal 2 4 3 3" xfId="8661" xr:uid="{00000000-0005-0000-0000-0000EE0D0000}"/>
    <cellStyle name="Normal 2 4 4" xfId="7595" xr:uid="{00000000-0005-0000-0000-0000EF0D0000}"/>
    <cellStyle name="Normal 2 4 5" xfId="12806" xr:uid="{00000000-0005-0000-0000-0000F00D0000}"/>
    <cellStyle name="Normal 2 4 6" xfId="5767" xr:uid="{00000000-0005-0000-0000-0000F10D0000}"/>
    <cellStyle name="Normal 20" xfId="114" xr:uid="{00000000-0005-0000-0000-0000F20D0000}"/>
    <cellStyle name="Normal 20 2" xfId="501" xr:uid="{00000000-0005-0000-0000-0000F30D0000}"/>
    <cellStyle name="Normal 20 2 2" xfId="1052" xr:uid="{00000000-0005-0000-0000-0000F40D0000}"/>
    <cellStyle name="Normal 20 3" xfId="398" xr:uid="{00000000-0005-0000-0000-0000F50D0000}"/>
    <cellStyle name="Normal 20 4" xfId="282" xr:uid="{00000000-0005-0000-0000-0000F60D0000}"/>
    <cellStyle name="Normal 21" xfId="115" xr:uid="{00000000-0005-0000-0000-0000F70D0000}"/>
    <cellStyle name="Normal 21 2" xfId="502" xr:uid="{00000000-0005-0000-0000-0000F80D0000}"/>
    <cellStyle name="Normal 21 2 2" xfId="1053" xr:uid="{00000000-0005-0000-0000-0000F90D0000}"/>
    <cellStyle name="Normal 21 3" xfId="407" xr:uid="{00000000-0005-0000-0000-0000FA0D0000}"/>
    <cellStyle name="Normal 21 4" xfId="291" xr:uid="{00000000-0005-0000-0000-0000FB0D0000}"/>
    <cellStyle name="Normal 22" xfId="116" xr:uid="{00000000-0005-0000-0000-0000FC0D0000}"/>
    <cellStyle name="Normal 22 2" xfId="503" xr:uid="{00000000-0005-0000-0000-0000FD0D0000}"/>
    <cellStyle name="Normal 22 2 2" xfId="1054" xr:uid="{00000000-0005-0000-0000-0000FE0D0000}"/>
    <cellStyle name="Normal 22 3" xfId="389" xr:uid="{00000000-0005-0000-0000-0000FF0D0000}"/>
    <cellStyle name="Normal 22 4" xfId="273" xr:uid="{00000000-0005-0000-0000-0000000E0000}"/>
    <cellStyle name="Normal 23" xfId="117" xr:uid="{00000000-0005-0000-0000-0000010E0000}"/>
    <cellStyle name="Normal 23 2" xfId="504" xr:uid="{00000000-0005-0000-0000-0000020E0000}"/>
    <cellStyle name="Normal 23 2 2" xfId="1055" xr:uid="{00000000-0005-0000-0000-0000030E0000}"/>
    <cellStyle name="Normal 23 3" xfId="385" xr:uid="{00000000-0005-0000-0000-0000040E0000}"/>
    <cellStyle name="Normal 23 4" xfId="269" xr:uid="{00000000-0005-0000-0000-0000050E0000}"/>
    <cellStyle name="Normal 24" xfId="118" xr:uid="{00000000-0005-0000-0000-0000060E0000}"/>
    <cellStyle name="Normal 24 2" xfId="505" xr:uid="{00000000-0005-0000-0000-0000070E0000}"/>
    <cellStyle name="Normal 24 2 2" xfId="1056" xr:uid="{00000000-0005-0000-0000-0000080E0000}"/>
    <cellStyle name="Normal 24 3" xfId="387" xr:uid="{00000000-0005-0000-0000-0000090E0000}"/>
    <cellStyle name="Normal 24 4" xfId="271" xr:uid="{00000000-0005-0000-0000-00000A0E0000}"/>
    <cellStyle name="Normal 25" xfId="119" xr:uid="{00000000-0005-0000-0000-00000B0E0000}"/>
    <cellStyle name="Normal 25 2" xfId="506" xr:uid="{00000000-0005-0000-0000-00000C0E0000}"/>
    <cellStyle name="Normal 25 2 2" xfId="1057" xr:uid="{00000000-0005-0000-0000-00000D0E0000}"/>
    <cellStyle name="Normal 25 3" xfId="416" xr:uid="{00000000-0005-0000-0000-00000E0E0000}"/>
    <cellStyle name="Normal 25 4" xfId="300" xr:uid="{00000000-0005-0000-0000-00000F0E0000}"/>
    <cellStyle name="Normal 26" xfId="120" xr:uid="{00000000-0005-0000-0000-0000100E0000}"/>
    <cellStyle name="Normal 26 2" xfId="507" xr:uid="{00000000-0005-0000-0000-0000110E0000}"/>
    <cellStyle name="Normal 26 2 2" xfId="1058" xr:uid="{00000000-0005-0000-0000-0000120E0000}"/>
    <cellStyle name="Normal 26 3" xfId="427" xr:uid="{00000000-0005-0000-0000-0000130E0000}"/>
    <cellStyle name="Normal 26 4" xfId="311" xr:uid="{00000000-0005-0000-0000-0000140E0000}"/>
    <cellStyle name="Normal 27" xfId="121" xr:uid="{00000000-0005-0000-0000-0000150E0000}"/>
    <cellStyle name="Normal 27 2" xfId="508" xr:uid="{00000000-0005-0000-0000-0000160E0000}"/>
    <cellStyle name="Normal 27 2 2" xfId="1059" xr:uid="{00000000-0005-0000-0000-0000170E0000}"/>
    <cellStyle name="Normal 27 3" xfId="421" xr:uid="{00000000-0005-0000-0000-0000180E0000}"/>
    <cellStyle name="Normal 27 4" xfId="305" xr:uid="{00000000-0005-0000-0000-0000190E0000}"/>
    <cellStyle name="Normal 28" xfId="122" xr:uid="{00000000-0005-0000-0000-00001A0E0000}"/>
    <cellStyle name="Normal 28 2" xfId="509" xr:uid="{00000000-0005-0000-0000-00001B0E0000}"/>
    <cellStyle name="Normal 28 2 2" xfId="1060" xr:uid="{00000000-0005-0000-0000-00001C0E0000}"/>
    <cellStyle name="Normal 28 3" xfId="418" xr:uid="{00000000-0005-0000-0000-00001D0E0000}"/>
    <cellStyle name="Normal 28 4" xfId="302" xr:uid="{00000000-0005-0000-0000-00001E0E0000}"/>
    <cellStyle name="Normal 29" xfId="123" xr:uid="{00000000-0005-0000-0000-00001F0E0000}"/>
    <cellStyle name="Normal 29 2" xfId="510" xr:uid="{00000000-0005-0000-0000-0000200E0000}"/>
    <cellStyle name="Normal 29 2 2" xfId="1061" xr:uid="{00000000-0005-0000-0000-0000210E0000}"/>
    <cellStyle name="Normal 29 3" xfId="409" xr:uid="{00000000-0005-0000-0000-0000220E0000}"/>
    <cellStyle name="Normal 29 4" xfId="293" xr:uid="{00000000-0005-0000-0000-0000230E0000}"/>
    <cellStyle name="Normal 3" xfId="18" xr:uid="{00000000-0005-0000-0000-0000240E0000}"/>
    <cellStyle name="Normal 3 2" xfId="19" xr:uid="{00000000-0005-0000-0000-0000250E0000}"/>
    <cellStyle name="Normal 3 2 2" xfId="512" xr:uid="{00000000-0005-0000-0000-0000260E0000}"/>
    <cellStyle name="Normal 3 2 2 2" xfId="1063" xr:uid="{00000000-0005-0000-0000-0000270E0000}"/>
    <cellStyle name="Normal 3 2 3" xfId="439" xr:uid="{00000000-0005-0000-0000-0000280E0000}"/>
    <cellStyle name="Normal 3 2 4" xfId="323" xr:uid="{00000000-0005-0000-0000-0000290E0000}"/>
    <cellStyle name="Normal 3 2 5" xfId="14940" xr:uid="{A3588049-7EBA-46E3-BFC1-49432CED0BCE}"/>
    <cellStyle name="Normal 3 3" xfId="27" xr:uid="{00000000-0005-0000-0000-00002A0E0000}"/>
    <cellStyle name="Normal 3 3 17" xfId="14946" xr:uid="{2CD0CDAB-36EE-428E-B183-D030D60A72A9}"/>
    <cellStyle name="Normal 3 3 4" xfId="14934" xr:uid="{0C829E1B-13DF-4A97-8D7D-D1DBDDB762D8}"/>
    <cellStyle name="Normal 3 4" xfId="511" xr:uid="{00000000-0005-0000-0000-00002B0E0000}"/>
    <cellStyle name="Normal 3 4 2" xfId="1062" xr:uid="{00000000-0005-0000-0000-00002C0E0000}"/>
    <cellStyle name="Normal 30" xfId="124" xr:uid="{00000000-0005-0000-0000-00002D0E0000}"/>
    <cellStyle name="Normal 30 2" xfId="513" xr:uid="{00000000-0005-0000-0000-00002E0E0000}"/>
    <cellStyle name="Normal 30 2 2" xfId="1064" xr:uid="{00000000-0005-0000-0000-00002F0E0000}"/>
    <cellStyle name="Normal 30 3" xfId="383" xr:uid="{00000000-0005-0000-0000-0000300E0000}"/>
    <cellStyle name="Normal 30 4" xfId="267" xr:uid="{00000000-0005-0000-0000-0000310E0000}"/>
    <cellStyle name="Normal 31" xfId="125" xr:uid="{00000000-0005-0000-0000-0000320E0000}"/>
    <cellStyle name="Normal 31 2" xfId="514" xr:uid="{00000000-0005-0000-0000-0000330E0000}"/>
    <cellStyle name="Normal 31 2 2" xfId="1065" xr:uid="{00000000-0005-0000-0000-0000340E0000}"/>
    <cellStyle name="Normal 31 3" xfId="414" xr:uid="{00000000-0005-0000-0000-0000350E0000}"/>
    <cellStyle name="Normal 31 4" xfId="298" xr:uid="{00000000-0005-0000-0000-0000360E0000}"/>
    <cellStyle name="Normal 32" xfId="126" xr:uid="{00000000-0005-0000-0000-0000370E0000}"/>
    <cellStyle name="Normal 32 2" xfId="515" xr:uid="{00000000-0005-0000-0000-0000380E0000}"/>
    <cellStyle name="Normal 32 2 2" xfId="1066" xr:uid="{00000000-0005-0000-0000-0000390E0000}"/>
    <cellStyle name="Normal 32 3" xfId="391" xr:uid="{00000000-0005-0000-0000-00003A0E0000}"/>
    <cellStyle name="Normal 32 4" xfId="275" xr:uid="{00000000-0005-0000-0000-00003B0E0000}"/>
    <cellStyle name="Normal 33" xfId="127" xr:uid="{00000000-0005-0000-0000-00003C0E0000}"/>
    <cellStyle name="Normal 33 2" xfId="516" xr:uid="{00000000-0005-0000-0000-00003D0E0000}"/>
    <cellStyle name="Normal 33 2 2" xfId="1067" xr:uid="{00000000-0005-0000-0000-00003E0E0000}"/>
    <cellStyle name="Normal 33 3" xfId="400" xr:uid="{00000000-0005-0000-0000-00003F0E0000}"/>
    <cellStyle name="Normal 33 4" xfId="284" xr:uid="{00000000-0005-0000-0000-0000400E0000}"/>
    <cellStyle name="Normal 34" xfId="128" xr:uid="{00000000-0005-0000-0000-0000410E0000}"/>
    <cellStyle name="Normal 34 2" xfId="517" xr:uid="{00000000-0005-0000-0000-0000420E0000}"/>
    <cellStyle name="Normal 34 2 2" xfId="1068" xr:uid="{00000000-0005-0000-0000-0000430E0000}"/>
    <cellStyle name="Normal 34 3" xfId="425" xr:uid="{00000000-0005-0000-0000-0000440E0000}"/>
    <cellStyle name="Normal 34 4" xfId="309" xr:uid="{00000000-0005-0000-0000-0000450E0000}"/>
    <cellStyle name="Normal 35" xfId="129" xr:uid="{00000000-0005-0000-0000-0000460E0000}"/>
    <cellStyle name="Normal 35 2" xfId="518" xr:uid="{00000000-0005-0000-0000-0000470E0000}"/>
    <cellStyle name="Normal 35 2 2" xfId="1069" xr:uid="{00000000-0005-0000-0000-0000480E0000}"/>
    <cellStyle name="Normal 35 3" xfId="410" xr:uid="{00000000-0005-0000-0000-0000490E0000}"/>
    <cellStyle name="Normal 35 4" xfId="294" xr:uid="{00000000-0005-0000-0000-00004A0E0000}"/>
    <cellStyle name="Normal 36" xfId="130" xr:uid="{00000000-0005-0000-0000-00004B0E0000}"/>
    <cellStyle name="Normal 36 2" xfId="519" xr:uid="{00000000-0005-0000-0000-00004C0E0000}"/>
    <cellStyle name="Normal 36 2 2" xfId="1070" xr:uid="{00000000-0005-0000-0000-00004D0E0000}"/>
    <cellStyle name="Normal 36 3" xfId="396" xr:uid="{00000000-0005-0000-0000-00004E0E0000}"/>
    <cellStyle name="Normal 36 4" xfId="280" xr:uid="{00000000-0005-0000-0000-00004F0E0000}"/>
    <cellStyle name="Normal 37" xfId="132" xr:uid="{00000000-0005-0000-0000-0000500E0000}"/>
    <cellStyle name="Normal 37 10" xfId="216" xr:uid="{00000000-0005-0000-0000-0000510E0000}"/>
    <cellStyle name="Normal 37 10 2" xfId="2496" xr:uid="{00000000-0005-0000-0000-0000520E0000}"/>
    <cellStyle name="Normal 37 10 2 2" xfId="13163" xr:uid="{00000000-0005-0000-0000-0000530E0000}"/>
    <cellStyle name="Normal 37 10 2 3" xfId="8662" xr:uid="{00000000-0005-0000-0000-0000540E0000}"/>
    <cellStyle name="Normal 37 10 3" xfId="8663" xr:uid="{00000000-0005-0000-0000-0000550E0000}"/>
    <cellStyle name="Normal 37 10 4" xfId="6135" xr:uid="{00000000-0005-0000-0000-0000560E0000}"/>
    <cellStyle name="Normal 37 10 5" xfId="11350" xr:uid="{00000000-0005-0000-0000-0000570E0000}"/>
    <cellStyle name="Normal 37 10 6" xfId="4311" xr:uid="{00000000-0005-0000-0000-0000580E0000}"/>
    <cellStyle name="Normal 37 11" xfId="2111" xr:uid="{00000000-0005-0000-0000-0000590E0000}"/>
    <cellStyle name="Normal 37 11 2" xfId="3970" xr:uid="{00000000-0005-0000-0000-00005A0E0000}"/>
    <cellStyle name="Normal 37 11 2 2" xfId="14633" xr:uid="{00000000-0005-0000-0000-00005B0E0000}"/>
    <cellStyle name="Normal 37 11 2 3" xfId="8664" xr:uid="{00000000-0005-0000-0000-00005C0E0000}"/>
    <cellStyle name="Normal 37 11 3" xfId="8665" xr:uid="{00000000-0005-0000-0000-00005D0E0000}"/>
    <cellStyle name="Normal 37 11 4" xfId="7609" xr:uid="{00000000-0005-0000-0000-00005E0E0000}"/>
    <cellStyle name="Normal 37 11 5" xfId="12820" xr:uid="{00000000-0005-0000-0000-00005F0E0000}"/>
    <cellStyle name="Normal 37 11 6" xfId="5781" xr:uid="{00000000-0005-0000-0000-0000600E0000}"/>
    <cellStyle name="Normal 37 12" xfId="2262" xr:uid="{00000000-0005-0000-0000-0000610E0000}"/>
    <cellStyle name="Normal 37 12 2" xfId="4106" xr:uid="{00000000-0005-0000-0000-0000620E0000}"/>
    <cellStyle name="Normal 37 12 2 2" xfId="14769" xr:uid="{00000000-0005-0000-0000-0000630E0000}"/>
    <cellStyle name="Normal 37 12 2 3" xfId="8666" xr:uid="{00000000-0005-0000-0000-0000640E0000}"/>
    <cellStyle name="Normal 37 12 3" xfId="7745" xr:uid="{00000000-0005-0000-0000-0000650E0000}"/>
    <cellStyle name="Normal 37 12 4" xfId="12956" xr:uid="{00000000-0005-0000-0000-0000660E0000}"/>
    <cellStyle name="Normal 37 12 5" xfId="5917" xr:uid="{00000000-0005-0000-0000-0000670E0000}"/>
    <cellStyle name="Normal 37 13" xfId="2468" xr:uid="{00000000-0005-0000-0000-0000680E0000}"/>
    <cellStyle name="Normal 37 13 2" xfId="8667" xr:uid="{00000000-0005-0000-0000-0000690E0000}"/>
    <cellStyle name="Normal 37 13 3" xfId="13136" xr:uid="{00000000-0005-0000-0000-00006A0E0000}"/>
    <cellStyle name="Normal 37 13 4" xfId="6055" xr:uid="{00000000-0005-0000-0000-00006B0E0000}"/>
    <cellStyle name="Normal 37 14" xfId="8668" xr:uid="{00000000-0005-0000-0000-00006C0E0000}"/>
    <cellStyle name="Normal 37 15" xfId="6107" xr:uid="{00000000-0005-0000-0000-00006D0E0000}"/>
    <cellStyle name="Normal 37 16" xfId="11323" xr:uid="{00000000-0005-0000-0000-00006E0E0000}"/>
    <cellStyle name="Normal 37 17" xfId="4284" xr:uid="{00000000-0005-0000-0000-00006F0E0000}"/>
    <cellStyle name="Normal 37 2" xfId="148" xr:uid="{00000000-0005-0000-0000-0000700E0000}"/>
    <cellStyle name="Normal 37 2 10" xfId="2112" xr:uid="{00000000-0005-0000-0000-0000710E0000}"/>
    <cellStyle name="Normal 37 2 10 2" xfId="3971" xr:uid="{00000000-0005-0000-0000-0000720E0000}"/>
    <cellStyle name="Normal 37 2 10 2 2" xfId="14634" xr:uid="{00000000-0005-0000-0000-0000730E0000}"/>
    <cellStyle name="Normal 37 2 10 2 3" xfId="8669" xr:uid="{00000000-0005-0000-0000-0000740E0000}"/>
    <cellStyle name="Normal 37 2 10 3" xfId="8670" xr:uid="{00000000-0005-0000-0000-0000750E0000}"/>
    <cellStyle name="Normal 37 2 10 4" xfId="7610" xr:uid="{00000000-0005-0000-0000-0000760E0000}"/>
    <cellStyle name="Normal 37 2 10 5" xfId="12821" xr:uid="{00000000-0005-0000-0000-0000770E0000}"/>
    <cellStyle name="Normal 37 2 10 6" xfId="5782" xr:uid="{00000000-0005-0000-0000-0000780E0000}"/>
    <cellStyle name="Normal 37 2 11" xfId="2263" xr:uid="{00000000-0005-0000-0000-0000790E0000}"/>
    <cellStyle name="Normal 37 2 11 2" xfId="4107" xr:uid="{00000000-0005-0000-0000-00007A0E0000}"/>
    <cellStyle name="Normal 37 2 11 2 2" xfId="14770" xr:uid="{00000000-0005-0000-0000-00007B0E0000}"/>
    <cellStyle name="Normal 37 2 11 2 3" xfId="8671" xr:uid="{00000000-0005-0000-0000-00007C0E0000}"/>
    <cellStyle name="Normal 37 2 11 3" xfId="7746" xr:uid="{00000000-0005-0000-0000-00007D0E0000}"/>
    <cellStyle name="Normal 37 2 11 4" xfId="12957" xr:uid="{00000000-0005-0000-0000-00007E0E0000}"/>
    <cellStyle name="Normal 37 2 11 5" xfId="5918" xr:uid="{00000000-0005-0000-0000-00007F0E0000}"/>
    <cellStyle name="Normal 37 2 12" xfId="2484" xr:uid="{00000000-0005-0000-0000-0000800E0000}"/>
    <cellStyle name="Normal 37 2 12 2" xfId="8672" xr:uid="{00000000-0005-0000-0000-0000810E0000}"/>
    <cellStyle name="Normal 37 2 12 3" xfId="13152" xr:uid="{00000000-0005-0000-0000-0000820E0000}"/>
    <cellStyle name="Normal 37 2 12 4" xfId="6062" xr:uid="{00000000-0005-0000-0000-0000830E0000}"/>
    <cellStyle name="Normal 37 2 13" xfId="8673" xr:uid="{00000000-0005-0000-0000-0000840E0000}"/>
    <cellStyle name="Normal 37 2 14" xfId="6123" xr:uid="{00000000-0005-0000-0000-0000850E0000}"/>
    <cellStyle name="Normal 37 2 15" xfId="11339" xr:uid="{00000000-0005-0000-0000-0000860E0000}"/>
    <cellStyle name="Normal 37 2 16" xfId="4300" xr:uid="{00000000-0005-0000-0000-0000870E0000}"/>
    <cellStyle name="Normal 37 2 2" xfId="521" xr:uid="{00000000-0005-0000-0000-0000880E0000}"/>
    <cellStyle name="Normal 37 2 2 10" xfId="11490" xr:uid="{00000000-0005-0000-0000-0000890E0000}"/>
    <cellStyle name="Normal 37 2 2 11" xfId="4451" xr:uid="{00000000-0005-0000-0000-00008A0E0000}"/>
    <cellStyle name="Normal 37 2 2 2" xfId="704" xr:uid="{00000000-0005-0000-0000-00008B0E0000}"/>
    <cellStyle name="Normal 37 2 2 2 2" xfId="1170" xr:uid="{00000000-0005-0000-0000-00008C0E0000}"/>
    <cellStyle name="Normal 37 2 2 2 2 2" xfId="1469" xr:uid="{00000000-0005-0000-0000-00008D0E0000}"/>
    <cellStyle name="Normal 37 2 2 2 2 2 2" xfId="3426" xr:uid="{00000000-0005-0000-0000-00008E0E0000}"/>
    <cellStyle name="Normal 37 2 2 2 2 2 2 2" xfId="14092" xr:uid="{00000000-0005-0000-0000-00008F0E0000}"/>
    <cellStyle name="Normal 37 2 2 2 2 2 2 3" xfId="8674" xr:uid="{00000000-0005-0000-0000-0000900E0000}"/>
    <cellStyle name="Normal 37 2 2 2 2 2 3" xfId="8675" xr:uid="{00000000-0005-0000-0000-0000910E0000}"/>
    <cellStyle name="Normal 37 2 2 2 2 2 4" xfId="7065" xr:uid="{00000000-0005-0000-0000-0000920E0000}"/>
    <cellStyle name="Normal 37 2 2 2 2 2 5" xfId="12279" xr:uid="{00000000-0005-0000-0000-0000930E0000}"/>
    <cellStyle name="Normal 37 2 2 2 2 2 6" xfId="5240" xr:uid="{00000000-0005-0000-0000-0000940E0000}"/>
    <cellStyle name="Normal 37 2 2 2 2 3" xfId="3139" xr:uid="{00000000-0005-0000-0000-0000950E0000}"/>
    <cellStyle name="Normal 37 2 2 2 2 3 2" xfId="13805" xr:uid="{00000000-0005-0000-0000-0000960E0000}"/>
    <cellStyle name="Normal 37 2 2 2 2 3 3" xfId="8676" xr:uid="{00000000-0005-0000-0000-0000970E0000}"/>
    <cellStyle name="Normal 37 2 2 2 2 4" xfId="8677" xr:uid="{00000000-0005-0000-0000-0000980E0000}"/>
    <cellStyle name="Normal 37 2 2 2 2 5" xfId="6778" xr:uid="{00000000-0005-0000-0000-0000990E0000}"/>
    <cellStyle name="Normal 37 2 2 2 2 6" xfId="11992" xr:uid="{00000000-0005-0000-0000-00009A0E0000}"/>
    <cellStyle name="Normal 37 2 2 2 2 7" xfId="4953" xr:uid="{00000000-0005-0000-0000-00009B0E0000}"/>
    <cellStyle name="Normal 37 2 2 2 3" xfId="1468" xr:uid="{00000000-0005-0000-0000-00009C0E0000}"/>
    <cellStyle name="Normal 37 2 2 2 3 2" xfId="3425" xr:uid="{00000000-0005-0000-0000-00009D0E0000}"/>
    <cellStyle name="Normal 37 2 2 2 3 2 2" xfId="14091" xr:uid="{00000000-0005-0000-0000-00009E0E0000}"/>
    <cellStyle name="Normal 37 2 2 2 3 2 3" xfId="8678" xr:uid="{00000000-0005-0000-0000-00009F0E0000}"/>
    <cellStyle name="Normal 37 2 2 2 3 3" xfId="8679" xr:uid="{00000000-0005-0000-0000-0000A00E0000}"/>
    <cellStyle name="Normal 37 2 2 2 3 4" xfId="7064" xr:uid="{00000000-0005-0000-0000-0000A10E0000}"/>
    <cellStyle name="Normal 37 2 2 2 3 5" xfId="12278" xr:uid="{00000000-0005-0000-0000-0000A20E0000}"/>
    <cellStyle name="Normal 37 2 2 2 3 6" xfId="5239" xr:uid="{00000000-0005-0000-0000-0000A30E0000}"/>
    <cellStyle name="Normal 37 2 2 2 4" xfId="2772" xr:uid="{00000000-0005-0000-0000-0000A40E0000}"/>
    <cellStyle name="Normal 37 2 2 2 4 2" xfId="13438" xr:uid="{00000000-0005-0000-0000-0000A50E0000}"/>
    <cellStyle name="Normal 37 2 2 2 4 3" xfId="8680" xr:uid="{00000000-0005-0000-0000-0000A60E0000}"/>
    <cellStyle name="Normal 37 2 2 2 5" xfId="8681" xr:uid="{00000000-0005-0000-0000-0000A70E0000}"/>
    <cellStyle name="Normal 37 2 2 2 6" xfId="6411" xr:uid="{00000000-0005-0000-0000-0000A80E0000}"/>
    <cellStyle name="Normal 37 2 2 2 7" xfId="11625" xr:uid="{00000000-0005-0000-0000-0000A90E0000}"/>
    <cellStyle name="Normal 37 2 2 2 8" xfId="4586" xr:uid="{00000000-0005-0000-0000-0000AA0E0000}"/>
    <cellStyle name="Normal 37 2 2 3" xfId="856" xr:uid="{00000000-0005-0000-0000-0000AB0E0000}"/>
    <cellStyle name="Normal 37 2 2 3 2" xfId="1470" xr:uid="{00000000-0005-0000-0000-0000AC0E0000}"/>
    <cellStyle name="Normal 37 2 2 3 2 2" xfId="3427" xr:uid="{00000000-0005-0000-0000-0000AD0E0000}"/>
    <cellStyle name="Normal 37 2 2 3 2 2 2" xfId="14093" xr:uid="{00000000-0005-0000-0000-0000AE0E0000}"/>
    <cellStyle name="Normal 37 2 2 3 2 2 3" xfId="8682" xr:uid="{00000000-0005-0000-0000-0000AF0E0000}"/>
    <cellStyle name="Normal 37 2 2 3 2 3" xfId="8683" xr:uid="{00000000-0005-0000-0000-0000B00E0000}"/>
    <cellStyle name="Normal 37 2 2 3 2 4" xfId="7066" xr:uid="{00000000-0005-0000-0000-0000B10E0000}"/>
    <cellStyle name="Normal 37 2 2 3 2 5" xfId="12280" xr:uid="{00000000-0005-0000-0000-0000B20E0000}"/>
    <cellStyle name="Normal 37 2 2 3 2 6" xfId="5241" xr:uid="{00000000-0005-0000-0000-0000B30E0000}"/>
    <cellStyle name="Normal 37 2 2 3 3" xfId="2910" xr:uid="{00000000-0005-0000-0000-0000B40E0000}"/>
    <cellStyle name="Normal 37 2 2 3 3 2" xfId="13576" xr:uid="{00000000-0005-0000-0000-0000B50E0000}"/>
    <cellStyle name="Normal 37 2 2 3 3 3" xfId="8684" xr:uid="{00000000-0005-0000-0000-0000B60E0000}"/>
    <cellStyle name="Normal 37 2 2 3 4" xfId="8685" xr:uid="{00000000-0005-0000-0000-0000B70E0000}"/>
    <cellStyle name="Normal 37 2 2 3 5" xfId="6549" xr:uid="{00000000-0005-0000-0000-0000B80E0000}"/>
    <cellStyle name="Normal 37 2 2 3 6" xfId="11763" xr:uid="{00000000-0005-0000-0000-0000B90E0000}"/>
    <cellStyle name="Normal 37 2 2 3 7" xfId="4724" xr:uid="{00000000-0005-0000-0000-0000BA0E0000}"/>
    <cellStyle name="Normal 37 2 2 4" xfId="1467" xr:uid="{00000000-0005-0000-0000-0000BB0E0000}"/>
    <cellStyle name="Normal 37 2 2 4 2" xfId="3424" xr:uid="{00000000-0005-0000-0000-0000BC0E0000}"/>
    <cellStyle name="Normal 37 2 2 4 2 2" xfId="14090" xr:uid="{00000000-0005-0000-0000-0000BD0E0000}"/>
    <cellStyle name="Normal 37 2 2 4 2 3" xfId="8686" xr:uid="{00000000-0005-0000-0000-0000BE0E0000}"/>
    <cellStyle name="Normal 37 2 2 4 3" xfId="8687" xr:uid="{00000000-0005-0000-0000-0000BF0E0000}"/>
    <cellStyle name="Normal 37 2 2 4 4" xfId="7063" xr:uid="{00000000-0005-0000-0000-0000C00E0000}"/>
    <cellStyle name="Normal 37 2 2 4 5" xfId="12277" xr:uid="{00000000-0005-0000-0000-0000C10E0000}"/>
    <cellStyle name="Normal 37 2 2 4 6" xfId="5238" xr:uid="{00000000-0005-0000-0000-0000C20E0000}"/>
    <cellStyle name="Normal 37 2 2 5" xfId="2164" xr:uid="{00000000-0005-0000-0000-0000C30E0000}"/>
    <cellStyle name="Normal 37 2 2 5 2" xfId="4018" xr:uid="{00000000-0005-0000-0000-0000C40E0000}"/>
    <cellStyle name="Normal 37 2 2 5 2 2" xfId="14681" xr:uid="{00000000-0005-0000-0000-0000C50E0000}"/>
    <cellStyle name="Normal 37 2 2 5 2 3" xfId="8688" xr:uid="{00000000-0005-0000-0000-0000C60E0000}"/>
    <cellStyle name="Normal 37 2 2 5 3" xfId="8689" xr:uid="{00000000-0005-0000-0000-0000C70E0000}"/>
    <cellStyle name="Normal 37 2 2 5 4" xfId="7657" xr:uid="{00000000-0005-0000-0000-0000C80E0000}"/>
    <cellStyle name="Normal 37 2 2 5 5" xfId="12868" xr:uid="{00000000-0005-0000-0000-0000C90E0000}"/>
    <cellStyle name="Normal 37 2 2 5 6" xfId="5829" xr:uid="{00000000-0005-0000-0000-0000CA0E0000}"/>
    <cellStyle name="Normal 37 2 2 6" xfId="2309" xr:uid="{00000000-0005-0000-0000-0000CB0E0000}"/>
    <cellStyle name="Normal 37 2 2 6 2" xfId="4153" xr:uid="{00000000-0005-0000-0000-0000CC0E0000}"/>
    <cellStyle name="Normal 37 2 2 6 2 2" xfId="14816" xr:uid="{00000000-0005-0000-0000-0000CD0E0000}"/>
    <cellStyle name="Normal 37 2 2 6 2 3" xfId="8690" xr:uid="{00000000-0005-0000-0000-0000CE0E0000}"/>
    <cellStyle name="Normal 37 2 2 6 3" xfId="7792" xr:uid="{00000000-0005-0000-0000-0000CF0E0000}"/>
    <cellStyle name="Normal 37 2 2 6 4" xfId="13003" xr:uid="{00000000-0005-0000-0000-0000D00E0000}"/>
    <cellStyle name="Normal 37 2 2 6 5" xfId="5964" xr:uid="{00000000-0005-0000-0000-0000D10E0000}"/>
    <cellStyle name="Normal 37 2 2 7" xfId="2637" xr:uid="{00000000-0005-0000-0000-0000D20E0000}"/>
    <cellStyle name="Normal 37 2 2 7 2" xfId="13303" xr:uid="{00000000-0005-0000-0000-0000D30E0000}"/>
    <cellStyle name="Normal 37 2 2 7 3" xfId="8691" xr:uid="{00000000-0005-0000-0000-0000D40E0000}"/>
    <cellStyle name="Normal 37 2 2 8" xfId="8692" xr:uid="{00000000-0005-0000-0000-0000D50E0000}"/>
    <cellStyle name="Normal 37 2 2 9" xfId="6276" xr:uid="{00000000-0005-0000-0000-0000D60E0000}"/>
    <cellStyle name="Normal 37 2 3" xfId="606" xr:uid="{00000000-0005-0000-0000-0000D70E0000}"/>
    <cellStyle name="Normal 37 2 3 10" xfId="11533" xr:uid="{00000000-0005-0000-0000-0000D80E0000}"/>
    <cellStyle name="Normal 37 2 3 11" xfId="4494" xr:uid="{00000000-0005-0000-0000-0000D90E0000}"/>
    <cellStyle name="Normal 37 2 3 2" xfId="748" xr:uid="{00000000-0005-0000-0000-0000DA0E0000}"/>
    <cellStyle name="Normal 37 2 3 2 2" xfId="1213" xr:uid="{00000000-0005-0000-0000-0000DB0E0000}"/>
    <cellStyle name="Normal 37 2 3 2 2 2" xfId="1473" xr:uid="{00000000-0005-0000-0000-0000DC0E0000}"/>
    <cellStyle name="Normal 37 2 3 2 2 2 2" xfId="3430" xr:uid="{00000000-0005-0000-0000-0000DD0E0000}"/>
    <cellStyle name="Normal 37 2 3 2 2 2 2 2" xfId="14096" xr:uid="{00000000-0005-0000-0000-0000DE0E0000}"/>
    <cellStyle name="Normal 37 2 3 2 2 2 2 3" xfId="8693" xr:uid="{00000000-0005-0000-0000-0000DF0E0000}"/>
    <cellStyle name="Normal 37 2 3 2 2 2 3" xfId="8694" xr:uid="{00000000-0005-0000-0000-0000E00E0000}"/>
    <cellStyle name="Normal 37 2 3 2 2 2 4" xfId="7069" xr:uid="{00000000-0005-0000-0000-0000E10E0000}"/>
    <cellStyle name="Normal 37 2 3 2 2 2 5" xfId="12283" xr:uid="{00000000-0005-0000-0000-0000E20E0000}"/>
    <cellStyle name="Normal 37 2 3 2 2 2 6" xfId="5244" xr:uid="{00000000-0005-0000-0000-0000E30E0000}"/>
    <cellStyle name="Normal 37 2 3 2 2 3" xfId="3182" xr:uid="{00000000-0005-0000-0000-0000E40E0000}"/>
    <cellStyle name="Normal 37 2 3 2 2 3 2" xfId="13848" xr:uid="{00000000-0005-0000-0000-0000E50E0000}"/>
    <cellStyle name="Normal 37 2 3 2 2 3 3" xfId="8695" xr:uid="{00000000-0005-0000-0000-0000E60E0000}"/>
    <cellStyle name="Normal 37 2 3 2 2 4" xfId="8696" xr:uid="{00000000-0005-0000-0000-0000E70E0000}"/>
    <cellStyle name="Normal 37 2 3 2 2 5" xfId="6821" xr:uid="{00000000-0005-0000-0000-0000E80E0000}"/>
    <cellStyle name="Normal 37 2 3 2 2 6" xfId="12035" xr:uid="{00000000-0005-0000-0000-0000E90E0000}"/>
    <cellStyle name="Normal 37 2 3 2 2 7" xfId="4996" xr:uid="{00000000-0005-0000-0000-0000EA0E0000}"/>
    <cellStyle name="Normal 37 2 3 2 3" xfId="1472" xr:uid="{00000000-0005-0000-0000-0000EB0E0000}"/>
    <cellStyle name="Normal 37 2 3 2 3 2" xfId="3429" xr:uid="{00000000-0005-0000-0000-0000EC0E0000}"/>
    <cellStyle name="Normal 37 2 3 2 3 2 2" xfId="14095" xr:uid="{00000000-0005-0000-0000-0000ED0E0000}"/>
    <cellStyle name="Normal 37 2 3 2 3 2 3" xfId="8697" xr:uid="{00000000-0005-0000-0000-0000EE0E0000}"/>
    <cellStyle name="Normal 37 2 3 2 3 3" xfId="8698" xr:uid="{00000000-0005-0000-0000-0000EF0E0000}"/>
    <cellStyle name="Normal 37 2 3 2 3 4" xfId="7068" xr:uid="{00000000-0005-0000-0000-0000F00E0000}"/>
    <cellStyle name="Normal 37 2 3 2 3 5" xfId="12282" xr:uid="{00000000-0005-0000-0000-0000F10E0000}"/>
    <cellStyle name="Normal 37 2 3 2 3 6" xfId="5243" xr:uid="{00000000-0005-0000-0000-0000F20E0000}"/>
    <cellStyle name="Normal 37 2 3 2 4" xfId="2815" xr:uid="{00000000-0005-0000-0000-0000F30E0000}"/>
    <cellStyle name="Normal 37 2 3 2 4 2" xfId="13481" xr:uid="{00000000-0005-0000-0000-0000F40E0000}"/>
    <cellStyle name="Normal 37 2 3 2 4 3" xfId="8699" xr:uid="{00000000-0005-0000-0000-0000F50E0000}"/>
    <cellStyle name="Normal 37 2 3 2 5" xfId="8700" xr:uid="{00000000-0005-0000-0000-0000F60E0000}"/>
    <cellStyle name="Normal 37 2 3 2 6" xfId="6454" xr:uid="{00000000-0005-0000-0000-0000F70E0000}"/>
    <cellStyle name="Normal 37 2 3 2 7" xfId="11668" xr:uid="{00000000-0005-0000-0000-0000F80E0000}"/>
    <cellStyle name="Normal 37 2 3 2 8" xfId="4629" xr:uid="{00000000-0005-0000-0000-0000F90E0000}"/>
    <cellStyle name="Normal 37 2 3 3" xfId="901" xr:uid="{00000000-0005-0000-0000-0000FA0E0000}"/>
    <cellStyle name="Normal 37 2 3 3 2" xfId="1474" xr:uid="{00000000-0005-0000-0000-0000FB0E0000}"/>
    <cellStyle name="Normal 37 2 3 3 2 2" xfId="3431" xr:uid="{00000000-0005-0000-0000-0000FC0E0000}"/>
    <cellStyle name="Normal 37 2 3 3 2 2 2" xfId="14097" xr:uid="{00000000-0005-0000-0000-0000FD0E0000}"/>
    <cellStyle name="Normal 37 2 3 3 2 2 3" xfId="8701" xr:uid="{00000000-0005-0000-0000-0000FE0E0000}"/>
    <cellStyle name="Normal 37 2 3 3 2 3" xfId="8702" xr:uid="{00000000-0005-0000-0000-0000FF0E0000}"/>
    <cellStyle name="Normal 37 2 3 3 2 4" xfId="7070" xr:uid="{00000000-0005-0000-0000-0000000F0000}"/>
    <cellStyle name="Normal 37 2 3 3 2 5" xfId="12284" xr:uid="{00000000-0005-0000-0000-0000010F0000}"/>
    <cellStyle name="Normal 37 2 3 3 2 6" xfId="5245" xr:uid="{00000000-0005-0000-0000-0000020F0000}"/>
    <cellStyle name="Normal 37 2 3 3 3" xfId="2953" xr:uid="{00000000-0005-0000-0000-0000030F0000}"/>
    <cellStyle name="Normal 37 2 3 3 3 2" xfId="13619" xr:uid="{00000000-0005-0000-0000-0000040F0000}"/>
    <cellStyle name="Normal 37 2 3 3 3 3" xfId="8703" xr:uid="{00000000-0005-0000-0000-0000050F0000}"/>
    <cellStyle name="Normal 37 2 3 3 4" xfId="8704" xr:uid="{00000000-0005-0000-0000-0000060F0000}"/>
    <cellStyle name="Normal 37 2 3 3 5" xfId="6592" xr:uid="{00000000-0005-0000-0000-0000070F0000}"/>
    <cellStyle name="Normal 37 2 3 3 6" xfId="11806" xr:uid="{00000000-0005-0000-0000-0000080F0000}"/>
    <cellStyle name="Normal 37 2 3 3 7" xfId="4767" xr:uid="{00000000-0005-0000-0000-0000090F0000}"/>
    <cellStyle name="Normal 37 2 3 4" xfId="1471" xr:uid="{00000000-0005-0000-0000-00000A0F0000}"/>
    <cellStyle name="Normal 37 2 3 4 2" xfId="3428" xr:uid="{00000000-0005-0000-0000-00000B0F0000}"/>
    <cellStyle name="Normal 37 2 3 4 2 2" xfId="14094" xr:uid="{00000000-0005-0000-0000-00000C0F0000}"/>
    <cellStyle name="Normal 37 2 3 4 2 3" xfId="8705" xr:uid="{00000000-0005-0000-0000-00000D0F0000}"/>
    <cellStyle name="Normal 37 2 3 4 3" xfId="8706" xr:uid="{00000000-0005-0000-0000-00000E0F0000}"/>
    <cellStyle name="Normal 37 2 3 4 4" xfId="7067" xr:uid="{00000000-0005-0000-0000-00000F0F0000}"/>
    <cellStyle name="Normal 37 2 3 4 5" xfId="12281" xr:uid="{00000000-0005-0000-0000-0000100F0000}"/>
    <cellStyle name="Normal 37 2 3 4 6" xfId="5242" xr:uid="{00000000-0005-0000-0000-0000110F0000}"/>
    <cellStyle name="Normal 37 2 3 5" xfId="2208" xr:uid="{00000000-0005-0000-0000-0000120F0000}"/>
    <cellStyle name="Normal 37 2 3 5 2" xfId="4061" xr:uid="{00000000-0005-0000-0000-0000130F0000}"/>
    <cellStyle name="Normal 37 2 3 5 2 2" xfId="14724" xr:uid="{00000000-0005-0000-0000-0000140F0000}"/>
    <cellStyle name="Normal 37 2 3 5 2 3" xfId="8707" xr:uid="{00000000-0005-0000-0000-0000150F0000}"/>
    <cellStyle name="Normal 37 2 3 5 3" xfId="8708" xr:uid="{00000000-0005-0000-0000-0000160F0000}"/>
    <cellStyle name="Normal 37 2 3 5 4" xfId="7700" xr:uid="{00000000-0005-0000-0000-0000170F0000}"/>
    <cellStyle name="Normal 37 2 3 5 5" xfId="12911" xr:uid="{00000000-0005-0000-0000-0000180F0000}"/>
    <cellStyle name="Normal 37 2 3 5 6" xfId="5872" xr:uid="{00000000-0005-0000-0000-0000190F0000}"/>
    <cellStyle name="Normal 37 2 3 6" xfId="2352" xr:uid="{00000000-0005-0000-0000-00001A0F0000}"/>
    <cellStyle name="Normal 37 2 3 6 2" xfId="4196" xr:uid="{00000000-0005-0000-0000-00001B0F0000}"/>
    <cellStyle name="Normal 37 2 3 6 2 2" xfId="14859" xr:uid="{00000000-0005-0000-0000-00001C0F0000}"/>
    <cellStyle name="Normal 37 2 3 6 2 3" xfId="8709" xr:uid="{00000000-0005-0000-0000-00001D0F0000}"/>
    <cellStyle name="Normal 37 2 3 6 3" xfId="7835" xr:uid="{00000000-0005-0000-0000-00001E0F0000}"/>
    <cellStyle name="Normal 37 2 3 6 4" xfId="13046" xr:uid="{00000000-0005-0000-0000-00001F0F0000}"/>
    <cellStyle name="Normal 37 2 3 6 5" xfId="6007" xr:uid="{00000000-0005-0000-0000-0000200F0000}"/>
    <cellStyle name="Normal 37 2 3 7" xfId="2680" xr:uid="{00000000-0005-0000-0000-0000210F0000}"/>
    <cellStyle name="Normal 37 2 3 7 2" xfId="13346" xr:uid="{00000000-0005-0000-0000-0000220F0000}"/>
    <cellStyle name="Normal 37 2 3 7 3" xfId="8710" xr:uid="{00000000-0005-0000-0000-0000230F0000}"/>
    <cellStyle name="Normal 37 2 3 8" xfId="8711" xr:uid="{00000000-0005-0000-0000-0000240F0000}"/>
    <cellStyle name="Normal 37 2 3 9" xfId="6319" xr:uid="{00000000-0005-0000-0000-0000250F0000}"/>
    <cellStyle name="Normal 37 2 4" xfId="441" xr:uid="{00000000-0005-0000-0000-0000260F0000}"/>
    <cellStyle name="Normal 37 2 4 2" xfId="1011" xr:uid="{00000000-0005-0000-0000-0000270F0000}"/>
    <cellStyle name="Normal 37 2 4 2 2" xfId="1476" xr:uid="{00000000-0005-0000-0000-0000280F0000}"/>
    <cellStyle name="Normal 37 2 4 2 2 2" xfId="3433" xr:uid="{00000000-0005-0000-0000-0000290F0000}"/>
    <cellStyle name="Normal 37 2 4 2 2 2 2" xfId="14099" xr:uid="{00000000-0005-0000-0000-00002A0F0000}"/>
    <cellStyle name="Normal 37 2 4 2 2 2 3" xfId="8712" xr:uid="{00000000-0005-0000-0000-00002B0F0000}"/>
    <cellStyle name="Normal 37 2 4 2 2 3" xfId="8713" xr:uid="{00000000-0005-0000-0000-00002C0F0000}"/>
    <cellStyle name="Normal 37 2 4 2 2 4" xfId="7072" xr:uid="{00000000-0005-0000-0000-00002D0F0000}"/>
    <cellStyle name="Normal 37 2 4 2 2 5" xfId="12286" xr:uid="{00000000-0005-0000-0000-00002E0F0000}"/>
    <cellStyle name="Normal 37 2 4 2 2 6" xfId="5247" xr:uid="{00000000-0005-0000-0000-00002F0F0000}"/>
    <cellStyle name="Normal 37 2 4 2 3" xfId="3043" xr:uid="{00000000-0005-0000-0000-0000300F0000}"/>
    <cellStyle name="Normal 37 2 4 2 3 2" xfId="13709" xr:uid="{00000000-0005-0000-0000-0000310F0000}"/>
    <cellStyle name="Normal 37 2 4 2 3 3" xfId="8714" xr:uid="{00000000-0005-0000-0000-0000320F0000}"/>
    <cellStyle name="Normal 37 2 4 2 4" xfId="8715" xr:uid="{00000000-0005-0000-0000-0000330F0000}"/>
    <cellStyle name="Normal 37 2 4 2 5" xfId="6682" xr:uid="{00000000-0005-0000-0000-0000340F0000}"/>
    <cellStyle name="Normal 37 2 4 2 6" xfId="11896" xr:uid="{00000000-0005-0000-0000-0000350F0000}"/>
    <cellStyle name="Normal 37 2 4 2 7" xfId="4857" xr:uid="{00000000-0005-0000-0000-0000360F0000}"/>
    <cellStyle name="Normal 37 2 4 3" xfId="1475" xr:uid="{00000000-0005-0000-0000-0000370F0000}"/>
    <cellStyle name="Normal 37 2 4 3 2" xfId="3432" xr:uid="{00000000-0005-0000-0000-0000380F0000}"/>
    <cellStyle name="Normal 37 2 4 3 2 2" xfId="14098" xr:uid="{00000000-0005-0000-0000-0000390F0000}"/>
    <cellStyle name="Normal 37 2 4 3 2 3" xfId="8716" xr:uid="{00000000-0005-0000-0000-00003A0F0000}"/>
    <cellStyle name="Normal 37 2 4 3 3" xfId="8717" xr:uid="{00000000-0005-0000-0000-00003B0F0000}"/>
    <cellStyle name="Normal 37 2 4 3 4" xfId="7071" xr:uid="{00000000-0005-0000-0000-00003C0F0000}"/>
    <cellStyle name="Normal 37 2 4 3 5" xfId="12285" xr:uid="{00000000-0005-0000-0000-00003D0F0000}"/>
    <cellStyle name="Normal 37 2 4 3 6" xfId="5246" xr:uid="{00000000-0005-0000-0000-00003E0F0000}"/>
    <cellStyle name="Normal 37 2 4 4" xfId="2591" xr:uid="{00000000-0005-0000-0000-00003F0F0000}"/>
    <cellStyle name="Normal 37 2 4 4 2" xfId="13257" xr:uid="{00000000-0005-0000-0000-0000400F0000}"/>
    <cellStyle name="Normal 37 2 4 4 3" xfId="8718" xr:uid="{00000000-0005-0000-0000-0000410F0000}"/>
    <cellStyle name="Normal 37 2 4 5" xfId="8719" xr:uid="{00000000-0005-0000-0000-0000420F0000}"/>
    <cellStyle name="Normal 37 2 4 6" xfId="6230" xr:uid="{00000000-0005-0000-0000-0000430F0000}"/>
    <cellStyle name="Normal 37 2 4 7" xfId="11444" xr:uid="{00000000-0005-0000-0000-0000440F0000}"/>
    <cellStyle name="Normal 37 2 4 8" xfId="4405" xr:uid="{00000000-0005-0000-0000-0000450F0000}"/>
    <cellStyle name="Normal 37 2 5" xfId="658" xr:uid="{00000000-0005-0000-0000-0000460F0000}"/>
    <cellStyle name="Normal 37 2 5 2" xfId="1124" xr:uid="{00000000-0005-0000-0000-0000470F0000}"/>
    <cellStyle name="Normal 37 2 5 2 2" xfId="1478" xr:uid="{00000000-0005-0000-0000-0000480F0000}"/>
    <cellStyle name="Normal 37 2 5 2 2 2" xfId="3435" xr:uid="{00000000-0005-0000-0000-0000490F0000}"/>
    <cellStyle name="Normal 37 2 5 2 2 2 2" xfId="14101" xr:uid="{00000000-0005-0000-0000-00004A0F0000}"/>
    <cellStyle name="Normal 37 2 5 2 2 2 3" xfId="8720" xr:uid="{00000000-0005-0000-0000-00004B0F0000}"/>
    <cellStyle name="Normal 37 2 5 2 2 3" xfId="8721" xr:uid="{00000000-0005-0000-0000-00004C0F0000}"/>
    <cellStyle name="Normal 37 2 5 2 2 4" xfId="7074" xr:uid="{00000000-0005-0000-0000-00004D0F0000}"/>
    <cellStyle name="Normal 37 2 5 2 2 5" xfId="12288" xr:uid="{00000000-0005-0000-0000-00004E0F0000}"/>
    <cellStyle name="Normal 37 2 5 2 2 6" xfId="5249" xr:uid="{00000000-0005-0000-0000-00004F0F0000}"/>
    <cellStyle name="Normal 37 2 5 2 3" xfId="3093" xr:uid="{00000000-0005-0000-0000-0000500F0000}"/>
    <cellStyle name="Normal 37 2 5 2 3 2" xfId="13759" xr:uid="{00000000-0005-0000-0000-0000510F0000}"/>
    <cellStyle name="Normal 37 2 5 2 3 3" xfId="8722" xr:uid="{00000000-0005-0000-0000-0000520F0000}"/>
    <cellStyle name="Normal 37 2 5 2 4" xfId="8723" xr:uid="{00000000-0005-0000-0000-0000530F0000}"/>
    <cellStyle name="Normal 37 2 5 2 5" xfId="6732" xr:uid="{00000000-0005-0000-0000-0000540F0000}"/>
    <cellStyle name="Normal 37 2 5 2 6" xfId="11946" xr:uid="{00000000-0005-0000-0000-0000550F0000}"/>
    <cellStyle name="Normal 37 2 5 2 7" xfId="4907" xr:uid="{00000000-0005-0000-0000-0000560F0000}"/>
    <cellStyle name="Normal 37 2 5 3" xfId="1477" xr:uid="{00000000-0005-0000-0000-0000570F0000}"/>
    <cellStyle name="Normal 37 2 5 3 2" xfId="3434" xr:uid="{00000000-0005-0000-0000-0000580F0000}"/>
    <cellStyle name="Normal 37 2 5 3 2 2" xfId="14100" xr:uid="{00000000-0005-0000-0000-0000590F0000}"/>
    <cellStyle name="Normal 37 2 5 3 2 3" xfId="8724" xr:uid="{00000000-0005-0000-0000-00005A0F0000}"/>
    <cellStyle name="Normal 37 2 5 3 3" xfId="8725" xr:uid="{00000000-0005-0000-0000-00005B0F0000}"/>
    <cellStyle name="Normal 37 2 5 3 4" xfId="7073" xr:uid="{00000000-0005-0000-0000-00005C0F0000}"/>
    <cellStyle name="Normal 37 2 5 3 5" xfId="12287" xr:uid="{00000000-0005-0000-0000-00005D0F0000}"/>
    <cellStyle name="Normal 37 2 5 3 6" xfId="5248" xr:uid="{00000000-0005-0000-0000-00005E0F0000}"/>
    <cellStyle name="Normal 37 2 5 4" xfId="2726" xr:uid="{00000000-0005-0000-0000-00005F0F0000}"/>
    <cellStyle name="Normal 37 2 5 4 2" xfId="13392" xr:uid="{00000000-0005-0000-0000-0000600F0000}"/>
    <cellStyle name="Normal 37 2 5 4 3" xfId="8726" xr:uid="{00000000-0005-0000-0000-0000610F0000}"/>
    <cellStyle name="Normal 37 2 5 5" xfId="8727" xr:uid="{00000000-0005-0000-0000-0000620F0000}"/>
    <cellStyle name="Normal 37 2 5 6" xfId="6365" xr:uid="{00000000-0005-0000-0000-0000630F0000}"/>
    <cellStyle name="Normal 37 2 5 7" xfId="11579" xr:uid="{00000000-0005-0000-0000-0000640F0000}"/>
    <cellStyle name="Normal 37 2 5 8" xfId="4540" xr:uid="{00000000-0005-0000-0000-0000650F0000}"/>
    <cellStyle name="Normal 37 2 6" xfId="325" xr:uid="{00000000-0005-0000-0000-0000660F0000}"/>
    <cellStyle name="Normal 37 2 6 2" xfId="953" xr:uid="{00000000-0005-0000-0000-0000670F0000}"/>
    <cellStyle name="Normal 37 2 6 2 2" xfId="1480" xr:uid="{00000000-0005-0000-0000-0000680F0000}"/>
    <cellStyle name="Normal 37 2 6 2 2 2" xfId="3437" xr:uid="{00000000-0005-0000-0000-0000690F0000}"/>
    <cellStyle name="Normal 37 2 6 2 2 2 2" xfId="14103" xr:uid="{00000000-0005-0000-0000-00006A0F0000}"/>
    <cellStyle name="Normal 37 2 6 2 2 2 3" xfId="8728" xr:uid="{00000000-0005-0000-0000-00006B0F0000}"/>
    <cellStyle name="Normal 37 2 6 2 2 3" xfId="8729" xr:uid="{00000000-0005-0000-0000-00006C0F0000}"/>
    <cellStyle name="Normal 37 2 6 2 2 4" xfId="7076" xr:uid="{00000000-0005-0000-0000-00006D0F0000}"/>
    <cellStyle name="Normal 37 2 6 2 2 5" xfId="12290" xr:uid="{00000000-0005-0000-0000-00006E0F0000}"/>
    <cellStyle name="Normal 37 2 6 2 2 6" xfId="5251" xr:uid="{00000000-0005-0000-0000-00006F0F0000}"/>
    <cellStyle name="Normal 37 2 6 2 3" xfId="2999" xr:uid="{00000000-0005-0000-0000-0000700F0000}"/>
    <cellStyle name="Normal 37 2 6 2 3 2" xfId="13665" xr:uid="{00000000-0005-0000-0000-0000710F0000}"/>
    <cellStyle name="Normal 37 2 6 2 3 3" xfId="8730" xr:uid="{00000000-0005-0000-0000-0000720F0000}"/>
    <cellStyle name="Normal 37 2 6 2 4" xfId="8731" xr:uid="{00000000-0005-0000-0000-0000730F0000}"/>
    <cellStyle name="Normal 37 2 6 2 5" xfId="6638" xr:uid="{00000000-0005-0000-0000-0000740F0000}"/>
    <cellStyle name="Normal 37 2 6 2 6" xfId="11852" xr:uid="{00000000-0005-0000-0000-0000750F0000}"/>
    <cellStyle name="Normal 37 2 6 2 7" xfId="4813" xr:uid="{00000000-0005-0000-0000-0000760F0000}"/>
    <cellStyle name="Normal 37 2 6 3" xfId="1479" xr:uid="{00000000-0005-0000-0000-0000770F0000}"/>
    <cellStyle name="Normal 37 2 6 3 2" xfId="3436" xr:uid="{00000000-0005-0000-0000-0000780F0000}"/>
    <cellStyle name="Normal 37 2 6 3 2 2" xfId="14102" xr:uid="{00000000-0005-0000-0000-0000790F0000}"/>
    <cellStyle name="Normal 37 2 6 3 2 3" xfId="8732" xr:uid="{00000000-0005-0000-0000-00007A0F0000}"/>
    <cellStyle name="Normal 37 2 6 3 3" xfId="8733" xr:uid="{00000000-0005-0000-0000-00007B0F0000}"/>
    <cellStyle name="Normal 37 2 6 3 4" xfId="7075" xr:uid="{00000000-0005-0000-0000-00007C0F0000}"/>
    <cellStyle name="Normal 37 2 6 3 5" xfId="12289" xr:uid="{00000000-0005-0000-0000-00007D0F0000}"/>
    <cellStyle name="Normal 37 2 6 3 6" xfId="5250" xr:uid="{00000000-0005-0000-0000-00007E0F0000}"/>
    <cellStyle name="Normal 37 2 6 4" xfId="2542" xr:uid="{00000000-0005-0000-0000-00007F0F0000}"/>
    <cellStyle name="Normal 37 2 6 4 2" xfId="13208" xr:uid="{00000000-0005-0000-0000-0000800F0000}"/>
    <cellStyle name="Normal 37 2 6 4 3" xfId="8734" xr:uid="{00000000-0005-0000-0000-0000810F0000}"/>
    <cellStyle name="Normal 37 2 6 5" xfId="8735" xr:uid="{00000000-0005-0000-0000-0000820F0000}"/>
    <cellStyle name="Normal 37 2 6 6" xfId="6181" xr:uid="{00000000-0005-0000-0000-0000830F0000}"/>
    <cellStyle name="Normal 37 2 6 7" xfId="11395" xr:uid="{00000000-0005-0000-0000-0000840F0000}"/>
    <cellStyle name="Normal 37 2 6 8" xfId="4356" xr:uid="{00000000-0005-0000-0000-0000850F0000}"/>
    <cellStyle name="Normal 37 2 7" xfId="807" xr:uid="{00000000-0005-0000-0000-0000860F0000}"/>
    <cellStyle name="Normal 37 2 7 2" xfId="1481" xr:uid="{00000000-0005-0000-0000-0000870F0000}"/>
    <cellStyle name="Normal 37 2 7 2 2" xfId="3438" xr:uid="{00000000-0005-0000-0000-0000880F0000}"/>
    <cellStyle name="Normal 37 2 7 2 2 2" xfId="14104" xr:uid="{00000000-0005-0000-0000-0000890F0000}"/>
    <cellStyle name="Normal 37 2 7 2 2 3" xfId="8736" xr:uid="{00000000-0005-0000-0000-00008A0F0000}"/>
    <cellStyle name="Normal 37 2 7 2 3" xfId="8737" xr:uid="{00000000-0005-0000-0000-00008B0F0000}"/>
    <cellStyle name="Normal 37 2 7 2 4" xfId="7077" xr:uid="{00000000-0005-0000-0000-00008C0F0000}"/>
    <cellStyle name="Normal 37 2 7 2 5" xfId="12291" xr:uid="{00000000-0005-0000-0000-00008D0F0000}"/>
    <cellStyle name="Normal 37 2 7 2 6" xfId="5252" xr:uid="{00000000-0005-0000-0000-00008E0F0000}"/>
    <cellStyle name="Normal 37 2 7 3" xfId="2864" xr:uid="{00000000-0005-0000-0000-00008F0F0000}"/>
    <cellStyle name="Normal 37 2 7 3 2" xfId="13530" xr:uid="{00000000-0005-0000-0000-0000900F0000}"/>
    <cellStyle name="Normal 37 2 7 3 3" xfId="8738" xr:uid="{00000000-0005-0000-0000-0000910F0000}"/>
    <cellStyle name="Normal 37 2 7 4" xfId="8739" xr:uid="{00000000-0005-0000-0000-0000920F0000}"/>
    <cellStyle name="Normal 37 2 7 5" xfId="6503" xr:uid="{00000000-0005-0000-0000-0000930F0000}"/>
    <cellStyle name="Normal 37 2 7 6" xfId="11717" xr:uid="{00000000-0005-0000-0000-0000940F0000}"/>
    <cellStyle name="Normal 37 2 7 7" xfId="4678" xr:uid="{00000000-0005-0000-0000-0000950F0000}"/>
    <cellStyle name="Normal 37 2 8" xfId="1274" xr:uid="{00000000-0005-0000-0000-0000960F0000}"/>
    <cellStyle name="Normal 37 2 8 2" xfId="3231" xr:uid="{00000000-0005-0000-0000-0000970F0000}"/>
    <cellStyle name="Normal 37 2 8 2 2" xfId="13897" xr:uid="{00000000-0005-0000-0000-0000980F0000}"/>
    <cellStyle name="Normal 37 2 8 2 3" xfId="8740" xr:uid="{00000000-0005-0000-0000-0000990F0000}"/>
    <cellStyle name="Normal 37 2 8 3" xfId="8741" xr:uid="{00000000-0005-0000-0000-00009A0F0000}"/>
    <cellStyle name="Normal 37 2 8 4" xfId="6870" xr:uid="{00000000-0005-0000-0000-00009B0F0000}"/>
    <cellStyle name="Normal 37 2 8 5" xfId="12084" xr:uid="{00000000-0005-0000-0000-00009C0F0000}"/>
    <cellStyle name="Normal 37 2 8 6" xfId="5045" xr:uid="{00000000-0005-0000-0000-00009D0F0000}"/>
    <cellStyle name="Normal 37 2 9" xfId="217" xr:uid="{00000000-0005-0000-0000-00009E0F0000}"/>
    <cellStyle name="Normal 37 2 9 2" xfId="2497" xr:uid="{00000000-0005-0000-0000-00009F0F0000}"/>
    <cellStyle name="Normal 37 2 9 2 2" xfId="13164" xr:uid="{00000000-0005-0000-0000-0000A00F0000}"/>
    <cellStyle name="Normal 37 2 9 2 3" xfId="8742" xr:uid="{00000000-0005-0000-0000-0000A10F0000}"/>
    <cellStyle name="Normal 37 2 9 3" xfId="8743" xr:uid="{00000000-0005-0000-0000-0000A20F0000}"/>
    <cellStyle name="Normal 37 2 9 4" xfId="6136" xr:uid="{00000000-0005-0000-0000-0000A30F0000}"/>
    <cellStyle name="Normal 37 2 9 5" xfId="11351" xr:uid="{00000000-0005-0000-0000-0000A40F0000}"/>
    <cellStyle name="Normal 37 2 9 6" xfId="4312" xr:uid="{00000000-0005-0000-0000-0000A50F0000}"/>
    <cellStyle name="Normal 37 3" xfId="520" xr:uid="{00000000-0005-0000-0000-0000A60F0000}"/>
    <cellStyle name="Normal 37 3 10" xfId="11489" xr:uid="{00000000-0005-0000-0000-0000A70F0000}"/>
    <cellStyle name="Normal 37 3 11" xfId="4450" xr:uid="{00000000-0005-0000-0000-0000A80F0000}"/>
    <cellStyle name="Normal 37 3 2" xfId="703" xr:uid="{00000000-0005-0000-0000-0000A90F0000}"/>
    <cellStyle name="Normal 37 3 2 2" xfId="1169" xr:uid="{00000000-0005-0000-0000-0000AA0F0000}"/>
    <cellStyle name="Normal 37 3 2 2 2" xfId="1484" xr:uid="{00000000-0005-0000-0000-0000AB0F0000}"/>
    <cellStyle name="Normal 37 3 2 2 2 2" xfId="3441" xr:uid="{00000000-0005-0000-0000-0000AC0F0000}"/>
    <cellStyle name="Normal 37 3 2 2 2 2 2" xfId="14107" xr:uid="{00000000-0005-0000-0000-0000AD0F0000}"/>
    <cellStyle name="Normal 37 3 2 2 2 2 3" xfId="8744" xr:uid="{00000000-0005-0000-0000-0000AE0F0000}"/>
    <cellStyle name="Normal 37 3 2 2 2 3" xfId="8745" xr:uid="{00000000-0005-0000-0000-0000AF0F0000}"/>
    <cellStyle name="Normal 37 3 2 2 2 4" xfId="7080" xr:uid="{00000000-0005-0000-0000-0000B00F0000}"/>
    <cellStyle name="Normal 37 3 2 2 2 5" xfId="12294" xr:uid="{00000000-0005-0000-0000-0000B10F0000}"/>
    <cellStyle name="Normal 37 3 2 2 2 6" xfId="5255" xr:uid="{00000000-0005-0000-0000-0000B20F0000}"/>
    <cellStyle name="Normal 37 3 2 2 3" xfId="3138" xr:uid="{00000000-0005-0000-0000-0000B30F0000}"/>
    <cellStyle name="Normal 37 3 2 2 3 2" xfId="13804" xr:uid="{00000000-0005-0000-0000-0000B40F0000}"/>
    <cellStyle name="Normal 37 3 2 2 3 3" xfId="8746" xr:uid="{00000000-0005-0000-0000-0000B50F0000}"/>
    <cellStyle name="Normal 37 3 2 2 4" xfId="8747" xr:uid="{00000000-0005-0000-0000-0000B60F0000}"/>
    <cellStyle name="Normal 37 3 2 2 5" xfId="6777" xr:uid="{00000000-0005-0000-0000-0000B70F0000}"/>
    <cellStyle name="Normal 37 3 2 2 6" xfId="11991" xr:uid="{00000000-0005-0000-0000-0000B80F0000}"/>
    <cellStyle name="Normal 37 3 2 2 7" xfId="4952" xr:uid="{00000000-0005-0000-0000-0000B90F0000}"/>
    <cellStyle name="Normal 37 3 2 3" xfId="1483" xr:uid="{00000000-0005-0000-0000-0000BA0F0000}"/>
    <cellStyle name="Normal 37 3 2 3 2" xfId="3440" xr:uid="{00000000-0005-0000-0000-0000BB0F0000}"/>
    <cellStyle name="Normal 37 3 2 3 2 2" xfId="14106" xr:uid="{00000000-0005-0000-0000-0000BC0F0000}"/>
    <cellStyle name="Normal 37 3 2 3 2 3" xfId="8748" xr:uid="{00000000-0005-0000-0000-0000BD0F0000}"/>
    <cellStyle name="Normal 37 3 2 3 3" xfId="8749" xr:uid="{00000000-0005-0000-0000-0000BE0F0000}"/>
    <cellStyle name="Normal 37 3 2 3 4" xfId="7079" xr:uid="{00000000-0005-0000-0000-0000BF0F0000}"/>
    <cellStyle name="Normal 37 3 2 3 5" xfId="12293" xr:uid="{00000000-0005-0000-0000-0000C00F0000}"/>
    <cellStyle name="Normal 37 3 2 3 6" xfId="5254" xr:uid="{00000000-0005-0000-0000-0000C10F0000}"/>
    <cellStyle name="Normal 37 3 2 4" xfId="2771" xr:uid="{00000000-0005-0000-0000-0000C20F0000}"/>
    <cellStyle name="Normal 37 3 2 4 2" xfId="13437" xr:uid="{00000000-0005-0000-0000-0000C30F0000}"/>
    <cellStyle name="Normal 37 3 2 4 3" xfId="8750" xr:uid="{00000000-0005-0000-0000-0000C40F0000}"/>
    <cellStyle name="Normal 37 3 2 5" xfId="8751" xr:uid="{00000000-0005-0000-0000-0000C50F0000}"/>
    <cellStyle name="Normal 37 3 2 6" xfId="6410" xr:uid="{00000000-0005-0000-0000-0000C60F0000}"/>
    <cellStyle name="Normal 37 3 2 7" xfId="11624" xr:uid="{00000000-0005-0000-0000-0000C70F0000}"/>
    <cellStyle name="Normal 37 3 2 8" xfId="4585" xr:uid="{00000000-0005-0000-0000-0000C80F0000}"/>
    <cellStyle name="Normal 37 3 3" xfId="855" xr:uid="{00000000-0005-0000-0000-0000C90F0000}"/>
    <cellStyle name="Normal 37 3 3 2" xfId="1485" xr:uid="{00000000-0005-0000-0000-0000CA0F0000}"/>
    <cellStyle name="Normal 37 3 3 2 2" xfId="3442" xr:uid="{00000000-0005-0000-0000-0000CB0F0000}"/>
    <cellStyle name="Normal 37 3 3 2 2 2" xfId="14108" xr:uid="{00000000-0005-0000-0000-0000CC0F0000}"/>
    <cellStyle name="Normal 37 3 3 2 2 3" xfId="8752" xr:uid="{00000000-0005-0000-0000-0000CD0F0000}"/>
    <cellStyle name="Normal 37 3 3 2 3" xfId="8753" xr:uid="{00000000-0005-0000-0000-0000CE0F0000}"/>
    <cellStyle name="Normal 37 3 3 2 4" xfId="7081" xr:uid="{00000000-0005-0000-0000-0000CF0F0000}"/>
    <cellStyle name="Normal 37 3 3 2 5" xfId="12295" xr:uid="{00000000-0005-0000-0000-0000D00F0000}"/>
    <cellStyle name="Normal 37 3 3 2 6" xfId="5256" xr:uid="{00000000-0005-0000-0000-0000D10F0000}"/>
    <cellStyle name="Normal 37 3 3 3" xfId="2909" xr:uid="{00000000-0005-0000-0000-0000D20F0000}"/>
    <cellStyle name="Normal 37 3 3 3 2" xfId="13575" xr:uid="{00000000-0005-0000-0000-0000D30F0000}"/>
    <cellStyle name="Normal 37 3 3 3 3" xfId="8754" xr:uid="{00000000-0005-0000-0000-0000D40F0000}"/>
    <cellStyle name="Normal 37 3 3 4" xfId="8755" xr:uid="{00000000-0005-0000-0000-0000D50F0000}"/>
    <cellStyle name="Normal 37 3 3 5" xfId="6548" xr:uid="{00000000-0005-0000-0000-0000D60F0000}"/>
    <cellStyle name="Normal 37 3 3 6" xfId="11762" xr:uid="{00000000-0005-0000-0000-0000D70F0000}"/>
    <cellStyle name="Normal 37 3 3 7" xfId="4723" xr:uid="{00000000-0005-0000-0000-0000D80F0000}"/>
    <cellStyle name="Normal 37 3 4" xfId="1482" xr:uid="{00000000-0005-0000-0000-0000D90F0000}"/>
    <cellStyle name="Normal 37 3 4 2" xfId="3439" xr:uid="{00000000-0005-0000-0000-0000DA0F0000}"/>
    <cellStyle name="Normal 37 3 4 2 2" xfId="14105" xr:uid="{00000000-0005-0000-0000-0000DB0F0000}"/>
    <cellStyle name="Normal 37 3 4 2 3" xfId="8756" xr:uid="{00000000-0005-0000-0000-0000DC0F0000}"/>
    <cellStyle name="Normal 37 3 4 3" xfId="8757" xr:uid="{00000000-0005-0000-0000-0000DD0F0000}"/>
    <cellStyle name="Normal 37 3 4 4" xfId="7078" xr:uid="{00000000-0005-0000-0000-0000DE0F0000}"/>
    <cellStyle name="Normal 37 3 4 5" xfId="12292" xr:uid="{00000000-0005-0000-0000-0000DF0F0000}"/>
    <cellStyle name="Normal 37 3 4 6" xfId="5253" xr:uid="{00000000-0005-0000-0000-0000E00F0000}"/>
    <cellStyle name="Normal 37 3 5" xfId="2163" xr:uid="{00000000-0005-0000-0000-0000E10F0000}"/>
    <cellStyle name="Normal 37 3 5 2" xfId="4017" xr:uid="{00000000-0005-0000-0000-0000E20F0000}"/>
    <cellStyle name="Normal 37 3 5 2 2" xfId="14680" xr:uid="{00000000-0005-0000-0000-0000E30F0000}"/>
    <cellStyle name="Normal 37 3 5 2 3" xfId="8758" xr:uid="{00000000-0005-0000-0000-0000E40F0000}"/>
    <cellStyle name="Normal 37 3 5 3" xfId="8759" xr:uid="{00000000-0005-0000-0000-0000E50F0000}"/>
    <cellStyle name="Normal 37 3 5 4" xfId="7656" xr:uid="{00000000-0005-0000-0000-0000E60F0000}"/>
    <cellStyle name="Normal 37 3 5 5" xfId="12867" xr:uid="{00000000-0005-0000-0000-0000E70F0000}"/>
    <cellStyle name="Normal 37 3 5 6" xfId="5828" xr:uid="{00000000-0005-0000-0000-0000E80F0000}"/>
    <cellStyle name="Normal 37 3 6" xfId="2308" xr:uid="{00000000-0005-0000-0000-0000E90F0000}"/>
    <cellStyle name="Normal 37 3 6 2" xfId="4152" xr:uid="{00000000-0005-0000-0000-0000EA0F0000}"/>
    <cellStyle name="Normal 37 3 6 2 2" xfId="14815" xr:uid="{00000000-0005-0000-0000-0000EB0F0000}"/>
    <cellStyle name="Normal 37 3 6 2 3" xfId="8760" xr:uid="{00000000-0005-0000-0000-0000EC0F0000}"/>
    <cellStyle name="Normal 37 3 6 3" xfId="7791" xr:uid="{00000000-0005-0000-0000-0000ED0F0000}"/>
    <cellStyle name="Normal 37 3 6 4" xfId="13002" xr:uid="{00000000-0005-0000-0000-0000EE0F0000}"/>
    <cellStyle name="Normal 37 3 6 5" xfId="5963" xr:uid="{00000000-0005-0000-0000-0000EF0F0000}"/>
    <cellStyle name="Normal 37 3 7" xfId="2636" xr:uid="{00000000-0005-0000-0000-0000F00F0000}"/>
    <cellStyle name="Normal 37 3 7 2" xfId="13302" xr:uid="{00000000-0005-0000-0000-0000F10F0000}"/>
    <cellStyle name="Normal 37 3 7 3" xfId="8761" xr:uid="{00000000-0005-0000-0000-0000F20F0000}"/>
    <cellStyle name="Normal 37 3 8" xfId="8762" xr:uid="{00000000-0005-0000-0000-0000F30F0000}"/>
    <cellStyle name="Normal 37 3 9" xfId="6275" xr:uid="{00000000-0005-0000-0000-0000F40F0000}"/>
    <cellStyle name="Normal 37 4" xfId="605" xr:uid="{00000000-0005-0000-0000-0000F50F0000}"/>
    <cellStyle name="Normal 37 4 10" xfId="11532" xr:uid="{00000000-0005-0000-0000-0000F60F0000}"/>
    <cellStyle name="Normal 37 4 11" xfId="4493" xr:uid="{00000000-0005-0000-0000-0000F70F0000}"/>
    <cellStyle name="Normal 37 4 2" xfId="747" xr:uid="{00000000-0005-0000-0000-0000F80F0000}"/>
    <cellStyle name="Normal 37 4 2 2" xfId="1212" xr:uid="{00000000-0005-0000-0000-0000F90F0000}"/>
    <cellStyle name="Normal 37 4 2 2 2" xfId="1488" xr:uid="{00000000-0005-0000-0000-0000FA0F0000}"/>
    <cellStyle name="Normal 37 4 2 2 2 2" xfId="3445" xr:uid="{00000000-0005-0000-0000-0000FB0F0000}"/>
    <cellStyle name="Normal 37 4 2 2 2 2 2" xfId="14111" xr:uid="{00000000-0005-0000-0000-0000FC0F0000}"/>
    <cellStyle name="Normal 37 4 2 2 2 2 3" xfId="8763" xr:uid="{00000000-0005-0000-0000-0000FD0F0000}"/>
    <cellStyle name="Normal 37 4 2 2 2 3" xfId="8764" xr:uid="{00000000-0005-0000-0000-0000FE0F0000}"/>
    <cellStyle name="Normal 37 4 2 2 2 4" xfId="7084" xr:uid="{00000000-0005-0000-0000-0000FF0F0000}"/>
    <cellStyle name="Normal 37 4 2 2 2 5" xfId="12298" xr:uid="{00000000-0005-0000-0000-000000100000}"/>
    <cellStyle name="Normal 37 4 2 2 2 6" xfId="5259" xr:uid="{00000000-0005-0000-0000-000001100000}"/>
    <cellStyle name="Normal 37 4 2 2 3" xfId="3181" xr:uid="{00000000-0005-0000-0000-000002100000}"/>
    <cellStyle name="Normal 37 4 2 2 3 2" xfId="13847" xr:uid="{00000000-0005-0000-0000-000003100000}"/>
    <cellStyle name="Normal 37 4 2 2 3 3" xfId="8765" xr:uid="{00000000-0005-0000-0000-000004100000}"/>
    <cellStyle name="Normal 37 4 2 2 4" xfId="8766" xr:uid="{00000000-0005-0000-0000-000005100000}"/>
    <cellStyle name="Normal 37 4 2 2 5" xfId="6820" xr:uid="{00000000-0005-0000-0000-000006100000}"/>
    <cellStyle name="Normal 37 4 2 2 6" xfId="12034" xr:uid="{00000000-0005-0000-0000-000007100000}"/>
    <cellStyle name="Normal 37 4 2 2 7" xfId="4995" xr:uid="{00000000-0005-0000-0000-000008100000}"/>
    <cellStyle name="Normal 37 4 2 3" xfId="1487" xr:uid="{00000000-0005-0000-0000-000009100000}"/>
    <cellStyle name="Normal 37 4 2 3 2" xfId="3444" xr:uid="{00000000-0005-0000-0000-00000A100000}"/>
    <cellStyle name="Normal 37 4 2 3 2 2" xfId="14110" xr:uid="{00000000-0005-0000-0000-00000B100000}"/>
    <cellStyle name="Normal 37 4 2 3 2 3" xfId="8767" xr:uid="{00000000-0005-0000-0000-00000C100000}"/>
    <cellStyle name="Normal 37 4 2 3 3" xfId="8768" xr:uid="{00000000-0005-0000-0000-00000D100000}"/>
    <cellStyle name="Normal 37 4 2 3 4" xfId="7083" xr:uid="{00000000-0005-0000-0000-00000E100000}"/>
    <cellStyle name="Normal 37 4 2 3 5" xfId="12297" xr:uid="{00000000-0005-0000-0000-00000F100000}"/>
    <cellStyle name="Normal 37 4 2 3 6" xfId="5258" xr:uid="{00000000-0005-0000-0000-000010100000}"/>
    <cellStyle name="Normal 37 4 2 4" xfId="2814" xr:uid="{00000000-0005-0000-0000-000011100000}"/>
    <cellStyle name="Normal 37 4 2 4 2" xfId="13480" xr:uid="{00000000-0005-0000-0000-000012100000}"/>
    <cellStyle name="Normal 37 4 2 4 3" xfId="8769" xr:uid="{00000000-0005-0000-0000-000013100000}"/>
    <cellStyle name="Normal 37 4 2 5" xfId="8770" xr:uid="{00000000-0005-0000-0000-000014100000}"/>
    <cellStyle name="Normal 37 4 2 6" xfId="6453" xr:uid="{00000000-0005-0000-0000-000015100000}"/>
    <cellStyle name="Normal 37 4 2 7" xfId="11667" xr:uid="{00000000-0005-0000-0000-000016100000}"/>
    <cellStyle name="Normal 37 4 2 8" xfId="4628" xr:uid="{00000000-0005-0000-0000-000017100000}"/>
    <cellStyle name="Normal 37 4 3" xfId="900" xr:uid="{00000000-0005-0000-0000-000018100000}"/>
    <cellStyle name="Normal 37 4 3 2" xfId="1489" xr:uid="{00000000-0005-0000-0000-000019100000}"/>
    <cellStyle name="Normal 37 4 3 2 2" xfId="3446" xr:uid="{00000000-0005-0000-0000-00001A100000}"/>
    <cellStyle name="Normal 37 4 3 2 2 2" xfId="14112" xr:uid="{00000000-0005-0000-0000-00001B100000}"/>
    <cellStyle name="Normal 37 4 3 2 2 3" xfId="8771" xr:uid="{00000000-0005-0000-0000-00001C100000}"/>
    <cellStyle name="Normal 37 4 3 2 3" xfId="8772" xr:uid="{00000000-0005-0000-0000-00001D100000}"/>
    <cellStyle name="Normal 37 4 3 2 4" xfId="7085" xr:uid="{00000000-0005-0000-0000-00001E100000}"/>
    <cellStyle name="Normal 37 4 3 2 5" xfId="12299" xr:uid="{00000000-0005-0000-0000-00001F100000}"/>
    <cellStyle name="Normal 37 4 3 2 6" xfId="5260" xr:uid="{00000000-0005-0000-0000-000020100000}"/>
    <cellStyle name="Normal 37 4 3 3" xfId="2952" xr:uid="{00000000-0005-0000-0000-000021100000}"/>
    <cellStyle name="Normal 37 4 3 3 2" xfId="13618" xr:uid="{00000000-0005-0000-0000-000022100000}"/>
    <cellStyle name="Normal 37 4 3 3 3" xfId="8773" xr:uid="{00000000-0005-0000-0000-000023100000}"/>
    <cellStyle name="Normal 37 4 3 4" xfId="8774" xr:uid="{00000000-0005-0000-0000-000024100000}"/>
    <cellStyle name="Normal 37 4 3 5" xfId="6591" xr:uid="{00000000-0005-0000-0000-000025100000}"/>
    <cellStyle name="Normal 37 4 3 6" xfId="11805" xr:uid="{00000000-0005-0000-0000-000026100000}"/>
    <cellStyle name="Normal 37 4 3 7" xfId="4766" xr:uid="{00000000-0005-0000-0000-000027100000}"/>
    <cellStyle name="Normal 37 4 4" xfId="1486" xr:uid="{00000000-0005-0000-0000-000028100000}"/>
    <cellStyle name="Normal 37 4 4 2" xfId="3443" xr:uid="{00000000-0005-0000-0000-000029100000}"/>
    <cellStyle name="Normal 37 4 4 2 2" xfId="14109" xr:uid="{00000000-0005-0000-0000-00002A100000}"/>
    <cellStyle name="Normal 37 4 4 2 3" xfId="8775" xr:uid="{00000000-0005-0000-0000-00002B100000}"/>
    <cellStyle name="Normal 37 4 4 3" xfId="8776" xr:uid="{00000000-0005-0000-0000-00002C100000}"/>
    <cellStyle name="Normal 37 4 4 4" xfId="7082" xr:uid="{00000000-0005-0000-0000-00002D100000}"/>
    <cellStyle name="Normal 37 4 4 5" xfId="12296" xr:uid="{00000000-0005-0000-0000-00002E100000}"/>
    <cellStyle name="Normal 37 4 4 6" xfId="5257" xr:uid="{00000000-0005-0000-0000-00002F100000}"/>
    <cellStyle name="Normal 37 4 5" xfId="2207" xr:uid="{00000000-0005-0000-0000-000030100000}"/>
    <cellStyle name="Normal 37 4 5 2" xfId="4060" xr:uid="{00000000-0005-0000-0000-000031100000}"/>
    <cellStyle name="Normal 37 4 5 2 2" xfId="14723" xr:uid="{00000000-0005-0000-0000-000032100000}"/>
    <cellStyle name="Normal 37 4 5 2 3" xfId="8777" xr:uid="{00000000-0005-0000-0000-000033100000}"/>
    <cellStyle name="Normal 37 4 5 3" xfId="8778" xr:uid="{00000000-0005-0000-0000-000034100000}"/>
    <cellStyle name="Normal 37 4 5 4" xfId="7699" xr:uid="{00000000-0005-0000-0000-000035100000}"/>
    <cellStyle name="Normal 37 4 5 5" xfId="12910" xr:uid="{00000000-0005-0000-0000-000036100000}"/>
    <cellStyle name="Normal 37 4 5 6" xfId="5871" xr:uid="{00000000-0005-0000-0000-000037100000}"/>
    <cellStyle name="Normal 37 4 6" xfId="2351" xr:uid="{00000000-0005-0000-0000-000038100000}"/>
    <cellStyle name="Normal 37 4 6 2" xfId="4195" xr:uid="{00000000-0005-0000-0000-000039100000}"/>
    <cellStyle name="Normal 37 4 6 2 2" xfId="14858" xr:uid="{00000000-0005-0000-0000-00003A100000}"/>
    <cellStyle name="Normal 37 4 6 2 3" xfId="8779" xr:uid="{00000000-0005-0000-0000-00003B100000}"/>
    <cellStyle name="Normal 37 4 6 3" xfId="7834" xr:uid="{00000000-0005-0000-0000-00003C100000}"/>
    <cellStyle name="Normal 37 4 6 4" xfId="13045" xr:uid="{00000000-0005-0000-0000-00003D100000}"/>
    <cellStyle name="Normal 37 4 6 5" xfId="6006" xr:uid="{00000000-0005-0000-0000-00003E100000}"/>
    <cellStyle name="Normal 37 4 7" xfId="2679" xr:uid="{00000000-0005-0000-0000-00003F100000}"/>
    <cellStyle name="Normal 37 4 7 2" xfId="13345" xr:uid="{00000000-0005-0000-0000-000040100000}"/>
    <cellStyle name="Normal 37 4 7 3" xfId="8780" xr:uid="{00000000-0005-0000-0000-000041100000}"/>
    <cellStyle name="Normal 37 4 8" xfId="8781" xr:uid="{00000000-0005-0000-0000-000042100000}"/>
    <cellStyle name="Normal 37 4 9" xfId="6318" xr:uid="{00000000-0005-0000-0000-000043100000}"/>
    <cellStyle name="Normal 37 5" xfId="440" xr:uid="{00000000-0005-0000-0000-000044100000}"/>
    <cellStyle name="Normal 37 5 2" xfId="1010" xr:uid="{00000000-0005-0000-0000-000045100000}"/>
    <cellStyle name="Normal 37 5 2 2" xfId="1491" xr:uid="{00000000-0005-0000-0000-000046100000}"/>
    <cellStyle name="Normal 37 5 2 2 2" xfId="3448" xr:uid="{00000000-0005-0000-0000-000047100000}"/>
    <cellStyle name="Normal 37 5 2 2 2 2" xfId="14114" xr:uid="{00000000-0005-0000-0000-000048100000}"/>
    <cellStyle name="Normal 37 5 2 2 2 3" xfId="8782" xr:uid="{00000000-0005-0000-0000-000049100000}"/>
    <cellStyle name="Normal 37 5 2 2 3" xfId="8783" xr:uid="{00000000-0005-0000-0000-00004A100000}"/>
    <cellStyle name="Normal 37 5 2 2 4" xfId="7087" xr:uid="{00000000-0005-0000-0000-00004B100000}"/>
    <cellStyle name="Normal 37 5 2 2 5" xfId="12301" xr:uid="{00000000-0005-0000-0000-00004C100000}"/>
    <cellStyle name="Normal 37 5 2 2 6" xfId="5262" xr:uid="{00000000-0005-0000-0000-00004D100000}"/>
    <cellStyle name="Normal 37 5 2 3" xfId="3042" xr:uid="{00000000-0005-0000-0000-00004E100000}"/>
    <cellStyle name="Normal 37 5 2 3 2" xfId="13708" xr:uid="{00000000-0005-0000-0000-00004F100000}"/>
    <cellStyle name="Normal 37 5 2 3 3" xfId="8784" xr:uid="{00000000-0005-0000-0000-000050100000}"/>
    <cellStyle name="Normal 37 5 2 4" xfId="8785" xr:uid="{00000000-0005-0000-0000-000051100000}"/>
    <cellStyle name="Normal 37 5 2 5" xfId="6681" xr:uid="{00000000-0005-0000-0000-000052100000}"/>
    <cellStyle name="Normal 37 5 2 6" xfId="11895" xr:uid="{00000000-0005-0000-0000-000053100000}"/>
    <cellStyle name="Normal 37 5 2 7" xfId="4856" xr:uid="{00000000-0005-0000-0000-000054100000}"/>
    <cellStyle name="Normal 37 5 3" xfId="1490" xr:uid="{00000000-0005-0000-0000-000055100000}"/>
    <cellStyle name="Normal 37 5 3 2" xfId="3447" xr:uid="{00000000-0005-0000-0000-000056100000}"/>
    <cellStyle name="Normal 37 5 3 2 2" xfId="14113" xr:uid="{00000000-0005-0000-0000-000057100000}"/>
    <cellStyle name="Normal 37 5 3 2 3" xfId="8786" xr:uid="{00000000-0005-0000-0000-000058100000}"/>
    <cellStyle name="Normal 37 5 3 3" xfId="8787" xr:uid="{00000000-0005-0000-0000-000059100000}"/>
    <cellStyle name="Normal 37 5 3 4" xfId="7086" xr:uid="{00000000-0005-0000-0000-00005A100000}"/>
    <cellStyle name="Normal 37 5 3 5" xfId="12300" xr:uid="{00000000-0005-0000-0000-00005B100000}"/>
    <cellStyle name="Normal 37 5 3 6" xfId="5261" xr:uid="{00000000-0005-0000-0000-00005C100000}"/>
    <cellStyle name="Normal 37 5 4" xfId="2590" xr:uid="{00000000-0005-0000-0000-00005D100000}"/>
    <cellStyle name="Normal 37 5 4 2" xfId="13256" xr:uid="{00000000-0005-0000-0000-00005E100000}"/>
    <cellStyle name="Normal 37 5 4 3" xfId="8788" xr:uid="{00000000-0005-0000-0000-00005F100000}"/>
    <cellStyle name="Normal 37 5 5" xfId="8789" xr:uid="{00000000-0005-0000-0000-000060100000}"/>
    <cellStyle name="Normal 37 5 6" xfId="6229" xr:uid="{00000000-0005-0000-0000-000061100000}"/>
    <cellStyle name="Normal 37 5 7" xfId="11443" xr:uid="{00000000-0005-0000-0000-000062100000}"/>
    <cellStyle name="Normal 37 5 8" xfId="4404" xr:uid="{00000000-0005-0000-0000-000063100000}"/>
    <cellStyle name="Normal 37 6" xfId="657" xr:uid="{00000000-0005-0000-0000-000064100000}"/>
    <cellStyle name="Normal 37 6 2" xfId="1123" xr:uid="{00000000-0005-0000-0000-000065100000}"/>
    <cellStyle name="Normal 37 6 2 2" xfId="1493" xr:uid="{00000000-0005-0000-0000-000066100000}"/>
    <cellStyle name="Normal 37 6 2 2 2" xfId="3450" xr:uid="{00000000-0005-0000-0000-000067100000}"/>
    <cellStyle name="Normal 37 6 2 2 2 2" xfId="14116" xr:uid="{00000000-0005-0000-0000-000068100000}"/>
    <cellStyle name="Normal 37 6 2 2 2 3" xfId="8790" xr:uid="{00000000-0005-0000-0000-000069100000}"/>
    <cellStyle name="Normal 37 6 2 2 3" xfId="8791" xr:uid="{00000000-0005-0000-0000-00006A100000}"/>
    <cellStyle name="Normal 37 6 2 2 4" xfId="7089" xr:uid="{00000000-0005-0000-0000-00006B100000}"/>
    <cellStyle name="Normal 37 6 2 2 5" xfId="12303" xr:uid="{00000000-0005-0000-0000-00006C100000}"/>
    <cellStyle name="Normal 37 6 2 2 6" xfId="5264" xr:uid="{00000000-0005-0000-0000-00006D100000}"/>
    <cellStyle name="Normal 37 6 2 3" xfId="3092" xr:uid="{00000000-0005-0000-0000-00006E100000}"/>
    <cellStyle name="Normal 37 6 2 3 2" xfId="13758" xr:uid="{00000000-0005-0000-0000-00006F100000}"/>
    <cellStyle name="Normal 37 6 2 3 3" xfId="8792" xr:uid="{00000000-0005-0000-0000-000070100000}"/>
    <cellStyle name="Normal 37 6 2 4" xfId="8793" xr:uid="{00000000-0005-0000-0000-000071100000}"/>
    <cellStyle name="Normal 37 6 2 5" xfId="6731" xr:uid="{00000000-0005-0000-0000-000072100000}"/>
    <cellStyle name="Normal 37 6 2 6" xfId="11945" xr:uid="{00000000-0005-0000-0000-000073100000}"/>
    <cellStyle name="Normal 37 6 2 7" xfId="4906" xr:uid="{00000000-0005-0000-0000-000074100000}"/>
    <cellStyle name="Normal 37 6 3" xfId="1492" xr:uid="{00000000-0005-0000-0000-000075100000}"/>
    <cellStyle name="Normal 37 6 3 2" xfId="3449" xr:uid="{00000000-0005-0000-0000-000076100000}"/>
    <cellStyle name="Normal 37 6 3 2 2" xfId="14115" xr:uid="{00000000-0005-0000-0000-000077100000}"/>
    <cellStyle name="Normal 37 6 3 2 3" xfId="8794" xr:uid="{00000000-0005-0000-0000-000078100000}"/>
    <cellStyle name="Normal 37 6 3 3" xfId="8795" xr:uid="{00000000-0005-0000-0000-000079100000}"/>
    <cellStyle name="Normal 37 6 3 4" xfId="7088" xr:uid="{00000000-0005-0000-0000-00007A100000}"/>
    <cellStyle name="Normal 37 6 3 5" xfId="12302" xr:uid="{00000000-0005-0000-0000-00007B100000}"/>
    <cellStyle name="Normal 37 6 3 6" xfId="5263" xr:uid="{00000000-0005-0000-0000-00007C100000}"/>
    <cellStyle name="Normal 37 6 4" xfId="2725" xr:uid="{00000000-0005-0000-0000-00007D100000}"/>
    <cellStyle name="Normal 37 6 4 2" xfId="13391" xr:uid="{00000000-0005-0000-0000-00007E100000}"/>
    <cellStyle name="Normal 37 6 4 3" xfId="8796" xr:uid="{00000000-0005-0000-0000-00007F100000}"/>
    <cellStyle name="Normal 37 6 5" xfId="8797" xr:uid="{00000000-0005-0000-0000-000080100000}"/>
    <cellStyle name="Normal 37 6 6" xfId="6364" xr:uid="{00000000-0005-0000-0000-000081100000}"/>
    <cellStyle name="Normal 37 6 7" xfId="11578" xr:uid="{00000000-0005-0000-0000-000082100000}"/>
    <cellStyle name="Normal 37 6 8" xfId="4539" xr:uid="{00000000-0005-0000-0000-000083100000}"/>
    <cellStyle name="Normal 37 7" xfId="324" xr:uid="{00000000-0005-0000-0000-000084100000}"/>
    <cellStyle name="Normal 37 7 2" xfId="952" xr:uid="{00000000-0005-0000-0000-000085100000}"/>
    <cellStyle name="Normal 37 7 2 2" xfId="1495" xr:uid="{00000000-0005-0000-0000-000086100000}"/>
    <cellStyle name="Normal 37 7 2 2 2" xfId="3452" xr:uid="{00000000-0005-0000-0000-000087100000}"/>
    <cellStyle name="Normal 37 7 2 2 2 2" xfId="14118" xr:uid="{00000000-0005-0000-0000-000088100000}"/>
    <cellStyle name="Normal 37 7 2 2 2 3" xfId="8798" xr:uid="{00000000-0005-0000-0000-000089100000}"/>
    <cellStyle name="Normal 37 7 2 2 3" xfId="8799" xr:uid="{00000000-0005-0000-0000-00008A100000}"/>
    <cellStyle name="Normal 37 7 2 2 4" xfId="7091" xr:uid="{00000000-0005-0000-0000-00008B100000}"/>
    <cellStyle name="Normal 37 7 2 2 5" xfId="12305" xr:uid="{00000000-0005-0000-0000-00008C100000}"/>
    <cellStyle name="Normal 37 7 2 2 6" xfId="5266" xr:uid="{00000000-0005-0000-0000-00008D100000}"/>
    <cellStyle name="Normal 37 7 2 3" xfId="2998" xr:uid="{00000000-0005-0000-0000-00008E100000}"/>
    <cellStyle name="Normal 37 7 2 3 2" xfId="13664" xr:uid="{00000000-0005-0000-0000-00008F100000}"/>
    <cellStyle name="Normal 37 7 2 3 3" xfId="8800" xr:uid="{00000000-0005-0000-0000-000090100000}"/>
    <cellStyle name="Normal 37 7 2 4" xfId="8801" xr:uid="{00000000-0005-0000-0000-000091100000}"/>
    <cellStyle name="Normal 37 7 2 5" xfId="6637" xr:uid="{00000000-0005-0000-0000-000092100000}"/>
    <cellStyle name="Normal 37 7 2 6" xfId="11851" xr:uid="{00000000-0005-0000-0000-000093100000}"/>
    <cellStyle name="Normal 37 7 2 7" xfId="4812" xr:uid="{00000000-0005-0000-0000-000094100000}"/>
    <cellStyle name="Normal 37 7 3" xfId="1494" xr:uid="{00000000-0005-0000-0000-000095100000}"/>
    <cellStyle name="Normal 37 7 3 2" xfId="3451" xr:uid="{00000000-0005-0000-0000-000096100000}"/>
    <cellStyle name="Normal 37 7 3 2 2" xfId="14117" xr:uid="{00000000-0005-0000-0000-000097100000}"/>
    <cellStyle name="Normal 37 7 3 2 3" xfId="8802" xr:uid="{00000000-0005-0000-0000-000098100000}"/>
    <cellStyle name="Normal 37 7 3 3" xfId="8803" xr:uid="{00000000-0005-0000-0000-000099100000}"/>
    <cellStyle name="Normal 37 7 3 4" xfId="7090" xr:uid="{00000000-0005-0000-0000-00009A100000}"/>
    <cellStyle name="Normal 37 7 3 5" xfId="12304" xr:uid="{00000000-0005-0000-0000-00009B100000}"/>
    <cellStyle name="Normal 37 7 3 6" xfId="5265" xr:uid="{00000000-0005-0000-0000-00009C100000}"/>
    <cellStyle name="Normal 37 7 4" xfId="2541" xr:uid="{00000000-0005-0000-0000-00009D100000}"/>
    <cellStyle name="Normal 37 7 4 2" xfId="13207" xr:uid="{00000000-0005-0000-0000-00009E100000}"/>
    <cellStyle name="Normal 37 7 4 3" xfId="8804" xr:uid="{00000000-0005-0000-0000-00009F100000}"/>
    <cellStyle name="Normal 37 7 5" xfId="8805" xr:uid="{00000000-0005-0000-0000-0000A0100000}"/>
    <cellStyle name="Normal 37 7 6" xfId="6180" xr:uid="{00000000-0005-0000-0000-0000A1100000}"/>
    <cellStyle name="Normal 37 7 7" xfId="11394" xr:uid="{00000000-0005-0000-0000-0000A2100000}"/>
    <cellStyle name="Normal 37 7 8" xfId="4355" xr:uid="{00000000-0005-0000-0000-0000A3100000}"/>
    <cellStyle name="Normal 37 8" xfId="806" xr:uid="{00000000-0005-0000-0000-0000A4100000}"/>
    <cellStyle name="Normal 37 8 2" xfId="1496" xr:uid="{00000000-0005-0000-0000-0000A5100000}"/>
    <cellStyle name="Normal 37 8 2 2" xfId="3453" xr:uid="{00000000-0005-0000-0000-0000A6100000}"/>
    <cellStyle name="Normal 37 8 2 2 2" xfId="14119" xr:uid="{00000000-0005-0000-0000-0000A7100000}"/>
    <cellStyle name="Normal 37 8 2 2 3" xfId="8806" xr:uid="{00000000-0005-0000-0000-0000A8100000}"/>
    <cellStyle name="Normal 37 8 2 3" xfId="8807" xr:uid="{00000000-0005-0000-0000-0000A9100000}"/>
    <cellStyle name="Normal 37 8 2 4" xfId="7092" xr:uid="{00000000-0005-0000-0000-0000AA100000}"/>
    <cellStyle name="Normal 37 8 2 5" xfId="12306" xr:uid="{00000000-0005-0000-0000-0000AB100000}"/>
    <cellStyle name="Normal 37 8 2 6" xfId="5267" xr:uid="{00000000-0005-0000-0000-0000AC100000}"/>
    <cellStyle name="Normal 37 8 3" xfId="2863" xr:uid="{00000000-0005-0000-0000-0000AD100000}"/>
    <cellStyle name="Normal 37 8 3 2" xfId="13529" xr:uid="{00000000-0005-0000-0000-0000AE100000}"/>
    <cellStyle name="Normal 37 8 3 3" xfId="8808" xr:uid="{00000000-0005-0000-0000-0000AF100000}"/>
    <cellStyle name="Normal 37 8 4" xfId="8809" xr:uid="{00000000-0005-0000-0000-0000B0100000}"/>
    <cellStyle name="Normal 37 8 5" xfId="6502" xr:uid="{00000000-0005-0000-0000-0000B1100000}"/>
    <cellStyle name="Normal 37 8 6" xfId="11716" xr:uid="{00000000-0005-0000-0000-0000B2100000}"/>
    <cellStyle name="Normal 37 8 7" xfId="4677" xr:uid="{00000000-0005-0000-0000-0000B3100000}"/>
    <cellStyle name="Normal 37 9" xfId="1273" xr:uid="{00000000-0005-0000-0000-0000B4100000}"/>
    <cellStyle name="Normal 37 9 2" xfId="3230" xr:uid="{00000000-0005-0000-0000-0000B5100000}"/>
    <cellStyle name="Normal 37 9 2 2" xfId="13896" xr:uid="{00000000-0005-0000-0000-0000B6100000}"/>
    <cellStyle name="Normal 37 9 2 3" xfId="8810" xr:uid="{00000000-0005-0000-0000-0000B7100000}"/>
    <cellStyle name="Normal 37 9 3" xfId="8811" xr:uid="{00000000-0005-0000-0000-0000B8100000}"/>
    <cellStyle name="Normal 37 9 4" xfId="6869" xr:uid="{00000000-0005-0000-0000-0000B9100000}"/>
    <cellStyle name="Normal 37 9 5" xfId="12083" xr:uid="{00000000-0005-0000-0000-0000BA100000}"/>
    <cellStyle name="Normal 37 9 6" xfId="5044" xr:uid="{00000000-0005-0000-0000-0000BB100000}"/>
    <cellStyle name="Normal 38" xfId="133" xr:uid="{00000000-0005-0000-0000-0000BC100000}"/>
    <cellStyle name="Normal 38 10" xfId="2113" xr:uid="{00000000-0005-0000-0000-0000BD100000}"/>
    <cellStyle name="Normal 38 10 2" xfId="3972" xr:uid="{00000000-0005-0000-0000-0000BE100000}"/>
    <cellStyle name="Normal 38 10 2 2" xfId="14635" xr:uid="{00000000-0005-0000-0000-0000BF100000}"/>
    <cellStyle name="Normal 38 10 2 3" xfId="8812" xr:uid="{00000000-0005-0000-0000-0000C0100000}"/>
    <cellStyle name="Normal 38 10 3" xfId="8813" xr:uid="{00000000-0005-0000-0000-0000C1100000}"/>
    <cellStyle name="Normal 38 10 4" xfId="7611" xr:uid="{00000000-0005-0000-0000-0000C2100000}"/>
    <cellStyle name="Normal 38 10 5" xfId="12822" xr:uid="{00000000-0005-0000-0000-0000C3100000}"/>
    <cellStyle name="Normal 38 10 6" xfId="5783" xr:uid="{00000000-0005-0000-0000-0000C4100000}"/>
    <cellStyle name="Normal 38 11" xfId="2264" xr:uid="{00000000-0005-0000-0000-0000C5100000}"/>
    <cellStyle name="Normal 38 11 2" xfId="4108" xr:uid="{00000000-0005-0000-0000-0000C6100000}"/>
    <cellStyle name="Normal 38 11 2 2" xfId="14771" xr:uid="{00000000-0005-0000-0000-0000C7100000}"/>
    <cellStyle name="Normal 38 11 2 3" xfId="8814" xr:uid="{00000000-0005-0000-0000-0000C8100000}"/>
    <cellStyle name="Normal 38 11 3" xfId="7747" xr:uid="{00000000-0005-0000-0000-0000C9100000}"/>
    <cellStyle name="Normal 38 11 4" xfId="12958" xr:uid="{00000000-0005-0000-0000-0000CA100000}"/>
    <cellStyle name="Normal 38 11 5" xfId="5919" xr:uid="{00000000-0005-0000-0000-0000CB100000}"/>
    <cellStyle name="Normal 38 12" xfId="2469" xr:uid="{00000000-0005-0000-0000-0000CC100000}"/>
    <cellStyle name="Normal 38 12 2" xfId="8815" xr:uid="{00000000-0005-0000-0000-0000CD100000}"/>
    <cellStyle name="Normal 38 12 3" xfId="13137" xr:uid="{00000000-0005-0000-0000-0000CE100000}"/>
    <cellStyle name="Normal 38 12 4" xfId="6063" xr:uid="{00000000-0005-0000-0000-0000CF100000}"/>
    <cellStyle name="Normal 38 13" xfId="8816" xr:uid="{00000000-0005-0000-0000-0000D0100000}"/>
    <cellStyle name="Normal 38 14" xfId="6108" xr:uid="{00000000-0005-0000-0000-0000D1100000}"/>
    <cellStyle name="Normal 38 15" xfId="11324" xr:uid="{00000000-0005-0000-0000-0000D2100000}"/>
    <cellStyle name="Normal 38 16" xfId="4285" xr:uid="{00000000-0005-0000-0000-0000D3100000}"/>
    <cellStyle name="Normal 38 2" xfId="522" xr:uid="{00000000-0005-0000-0000-0000D4100000}"/>
    <cellStyle name="Normal 38 2 10" xfId="11491" xr:uid="{00000000-0005-0000-0000-0000D5100000}"/>
    <cellStyle name="Normal 38 2 11" xfId="4452" xr:uid="{00000000-0005-0000-0000-0000D6100000}"/>
    <cellStyle name="Normal 38 2 2" xfId="705" xr:uid="{00000000-0005-0000-0000-0000D7100000}"/>
    <cellStyle name="Normal 38 2 2 2" xfId="1171" xr:uid="{00000000-0005-0000-0000-0000D8100000}"/>
    <cellStyle name="Normal 38 2 2 2 2" xfId="1499" xr:uid="{00000000-0005-0000-0000-0000D9100000}"/>
    <cellStyle name="Normal 38 2 2 2 2 2" xfId="3456" xr:uid="{00000000-0005-0000-0000-0000DA100000}"/>
    <cellStyle name="Normal 38 2 2 2 2 2 2" xfId="14122" xr:uid="{00000000-0005-0000-0000-0000DB100000}"/>
    <cellStyle name="Normal 38 2 2 2 2 2 3" xfId="8817" xr:uid="{00000000-0005-0000-0000-0000DC100000}"/>
    <cellStyle name="Normal 38 2 2 2 2 3" xfId="8818" xr:uid="{00000000-0005-0000-0000-0000DD100000}"/>
    <cellStyle name="Normal 38 2 2 2 2 4" xfId="7095" xr:uid="{00000000-0005-0000-0000-0000DE100000}"/>
    <cellStyle name="Normal 38 2 2 2 2 5" xfId="12309" xr:uid="{00000000-0005-0000-0000-0000DF100000}"/>
    <cellStyle name="Normal 38 2 2 2 2 6" xfId="5270" xr:uid="{00000000-0005-0000-0000-0000E0100000}"/>
    <cellStyle name="Normal 38 2 2 2 3" xfId="3140" xr:uid="{00000000-0005-0000-0000-0000E1100000}"/>
    <cellStyle name="Normal 38 2 2 2 3 2" xfId="13806" xr:uid="{00000000-0005-0000-0000-0000E2100000}"/>
    <cellStyle name="Normal 38 2 2 2 3 3" xfId="8819" xr:uid="{00000000-0005-0000-0000-0000E3100000}"/>
    <cellStyle name="Normal 38 2 2 2 4" xfId="8820" xr:uid="{00000000-0005-0000-0000-0000E4100000}"/>
    <cellStyle name="Normal 38 2 2 2 5" xfId="6779" xr:uid="{00000000-0005-0000-0000-0000E5100000}"/>
    <cellStyle name="Normal 38 2 2 2 6" xfId="11993" xr:uid="{00000000-0005-0000-0000-0000E6100000}"/>
    <cellStyle name="Normal 38 2 2 2 7" xfId="4954" xr:uid="{00000000-0005-0000-0000-0000E7100000}"/>
    <cellStyle name="Normal 38 2 2 3" xfId="1498" xr:uid="{00000000-0005-0000-0000-0000E8100000}"/>
    <cellStyle name="Normal 38 2 2 3 2" xfId="3455" xr:uid="{00000000-0005-0000-0000-0000E9100000}"/>
    <cellStyle name="Normal 38 2 2 3 2 2" xfId="14121" xr:uid="{00000000-0005-0000-0000-0000EA100000}"/>
    <cellStyle name="Normal 38 2 2 3 2 3" xfId="8821" xr:uid="{00000000-0005-0000-0000-0000EB100000}"/>
    <cellStyle name="Normal 38 2 2 3 3" xfId="8822" xr:uid="{00000000-0005-0000-0000-0000EC100000}"/>
    <cellStyle name="Normal 38 2 2 3 4" xfId="7094" xr:uid="{00000000-0005-0000-0000-0000ED100000}"/>
    <cellStyle name="Normal 38 2 2 3 5" xfId="12308" xr:uid="{00000000-0005-0000-0000-0000EE100000}"/>
    <cellStyle name="Normal 38 2 2 3 6" xfId="5269" xr:uid="{00000000-0005-0000-0000-0000EF100000}"/>
    <cellStyle name="Normal 38 2 2 4" xfId="2773" xr:uid="{00000000-0005-0000-0000-0000F0100000}"/>
    <cellStyle name="Normal 38 2 2 4 2" xfId="13439" xr:uid="{00000000-0005-0000-0000-0000F1100000}"/>
    <cellStyle name="Normal 38 2 2 4 3" xfId="8823" xr:uid="{00000000-0005-0000-0000-0000F2100000}"/>
    <cellStyle name="Normal 38 2 2 5" xfId="8824" xr:uid="{00000000-0005-0000-0000-0000F3100000}"/>
    <cellStyle name="Normal 38 2 2 6" xfId="6412" xr:uid="{00000000-0005-0000-0000-0000F4100000}"/>
    <cellStyle name="Normal 38 2 2 7" xfId="11626" xr:uid="{00000000-0005-0000-0000-0000F5100000}"/>
    <cellStyle name="Normal 38 2 2 8" xfId="4587" xr:uid="{00000000-0005-0000-0000-0000F6100000}"/>
    <cellStyle name="Normal 38 2 3" xfId="857" xr:uid="{00000000-0005-0000-0000-0000F7100000}"/>
    <cellStyle name="Normal 38 2 3 2" xfId="1500" xr:uid="{00000000-0005-0000-0000-0000F8100000}"/>
    <cellStyle name="Normal 38 2 3 2 2" xfId="3457" xr:uid="{00000000-0005-0000-0000-0000F9100000}"/>
    <cellStyle name="Normal 38 2 3 2 2 2" xfId="14123" xr:uid="{00000000-0005-0000-0000-0000FA100000}"/>
    <cellStyle name="Normal 38 2 3 2 2 3" xfId="8825" xr:uid="{00000000-0005-0000-0000-0000FB100000}"/>
    <cellStyle name="Normal 38 2 3 2 3" xfId="8826" xr:uid="{00000000-0005-0000-0000-0000FC100000}"/>
    <cellStyle name="Normal 38 2 3 2 4" xfId="7096" xr:uid="{00000000-0005-0000-0000-0000FD100000}"/>
    <cellStyle name="Normal 38 2 3 2 5" xfId="12310" xr:uid="{00000000-0005-0000-0000-0000FE100000}"/>
    <cellStyle name="Normal 38 2 3 2 6" xfId="5271" xr:uid="{00000000-0005-0000-0000-0000FF100000}"/>
    <cellStyle name="Normal 38 2 3 3" xfId="2911" xr:uid="{00000000-0005-0000-0000-000000110000}"/>
    <cellStyle name="Normal 38 2 3 3 2" xfId="13577" xr:uid="{00000000-0005-0000-0000-000001110000}"/>
    <cellStyle name="Normal 38 2 3 3 3" xfId="8827" xr:uid="{00000000-0005-0000-0000-000002110000}"/>
    <cellStyle name="Normal 38 2 3 4" xfId="8828" xr:uid="{00000000-0005-0000-0000-000003110000}"/>
    <cellStyle name="Normal 38 2 3 5" xfId="6550" xr:uid="{00000000-0005-0000-0000-000004110000}"/>
    <cellStyle name="Normal 38 2 3 6" xfId="11764" xr:uid="{00000000-0005-0000-0000-000005110000}"/>
    <cellStyle name="Normal 38 2 3 7" xfId="4725" xr:uid="{00000000-0005-0000-0000-000006110000}"/>
    <cellStyle name="Normal 38 2 4" xfId="1497" xr:uid="{00000000-0005-0000-0000-000007110000}"/>
    <cellStyle name="Normal 38 2 4 2" xfId="3454" xr:uid="{00000000-0005-0000-0000-000008110000}"/>
    <cellStyle name="Normal 38 2 4 2 2" xfId="14120" xr:uid="{00000000-0005-0000-0000-000009110000}"/>
    <cellStyle name="Normal 38 2 4 2 3" xfId="8829" xr:uid="{00000000-0005-0000-0000-00000A110000}"/>
    <cellStyle name="Normal 38 2 4 3" xfId="8830" xr:uid="{00000000-0005-0000-0000-00000B110000}"/>
    <cellStyle name="Normal 38 2 4 4" xfId="7093" xr:uid="{00000000-0005-0000-0000-00000C110000}"/>
    <cellStyle name="Normal 38 2 4 5" xfId="12307" xr:uid="{00000000-0005-0000-0000-00000D110000}"/>
    <cellStyle name="Normal 38 2 4 6" xfId="5268" xr:uid="{00000000-0005-0000-0000-00000E110000}"/>
    <cellStyle name="Normal 38 2 5" xfId="2165" xr:uid="{00000000-0005-0000-0000-00000F110000}"/>
    <cellStyle name="Normal 38 2 5 2" xfId="4019" xr:uid="{00000000-0005-0000-0000-000010110000}"/>
    <cellStyle name="Normal 38 2 5 2 2" xfId="14682" xr:uid="{00000000-0005-0000-0000-000011110000}"/>
    <cellStyle name="Normal 38 2 5 2 3" xfId="8831" xr:uid="{00000000-0005-0000-0000-000012110000}"/>
    <cellStyle name="Normal 38 2 5 3" xfId="8832" xr:uid="{00000000-0005-0000-0000-000013110000}"/>
    <cellStyle name="Normal 38 2 5 4" xfId="7658" xr:uid="{00000000-0005-0000-0000-000014110000}"/>
    <cellStyle name="Normal 38 2 5 5" xfId="12869" xr:uid="{00000000-0005-0000-0000-000015110000}"/>
    <cellStyle name="Normal 38 2 5 6" xfId="5830" xr:uid="{00000000-0005-0000-0000-000016110000}"/>
    <cellStyle name="Normal 38 2 6" xfId="2310" xr:uid="{00000000-0005-0000-0000-000017110000}"/>
    <cellStyle name="Normal 38 2 6 2" xfId="4154" xr:uid="{00000000-0005-0000-0000-000018110000}"/>
    <cellStyle name="Normal 38 2 6 2 2" xfId="14817" xr:uid="{00000000-0005-0000-0000-000019110000}"/>
    <cellStyle name="Normal 38 2 6 2 3" xfId="8833" xr:uid="{00000000-0005-0000-0000-00001A110000}"/>
    <cellStyle name="Normal 38 2 6 3" xfId="7793" xr:uid="{00000000-0005-0000-0000-00001B110000}"/>
    <cellStyle name="Normal 38 2 6 4" xfId="13004" xr:uid="{00000000-0005-0000-0000-00001C110000}"/>
    <cellStyle name="Normal 38 2 6 5" xfId="5965" xr:uid="{00000000-0005-0000-0000-00001D110000}"/>
    <cellStyle name="Normal 38 2 7" xfId="2638" xr:uid="{00000000-0005-0000-0000-00001E110000}"/>
    <cellStyle name="Normal 38 2 7 2" xfId="13304" xr:uid="{00000000-0005-0000-0000-00001F110000}"/>
    <cellStyle name="Normal 38 2 7 3" xfId="8834" xr:uid="{00000000-0005-0000-0000-000020110000}"/>
    <cellStyle name="Normal 38 2 8" xfId="8835" xr:uid="{00000000-0005-0000-0000-000021110000}"/>
    <cellStyle name="Normal 38 2 9" xfId="6277" xr:uid="{00000000-0005-0000-0000-000022110000}"/>
    <cellStyle name="Normal 38 3" xfId="607" xr:uid="{00000000-0005-0000-0000-000023110000}"/>
    <cellStyle name="Normal 38 3 10" xfId="11534" xr:uid="{00000000-0005-0000-0000-000024110000}"/>
    <cellStyle name="Normal 38 3 11" xfId="4495" xr:uid="{00000000-0005-0000-0000-000025110000}"/>
    <cellStyle name="Normal 38 3 2" xfId="749" xr:uid="{00000000-0005-0000-0000-000026110000}"/>
    <cellStyle name="Normal 38 3 2 2" xfId="1214" xr:uid="{00000000-0005-0000-0000-000027110000}"/>
    <cellStyle name="Normal 38 3 2 2 2" xfId="1503" xr:uid="{00000000-0005-0000-0000-000028110000}"/>
    <cellStyle name="Normal 38 3 2 2 2 2" xfId="3460" xr:uid="{00000000-0005-0000-0000-000029110000}"/>
    <cellStyle name="Normal 38 3 2 2 2 2 2" xfId="14126" xr:uid="{00000000-0005-0000-0000-00002A110000}"/>
    <cellStyle name="Normal 38 3 2 2 2 2 3" xfId="8836" xr:uid="{00000000-0005-0000-0000-00002B110000}"/>
    <cellStyle name="Normal 38 3 2 2 2 3" xfId="8837" xr:uid="{00000000-0005-0000-0000-00002C110000}"/>
    <cellStyle name="Normal 38 3 2 2 2 4" xfId="7099" xr:uid="{00000000-0005-0000-0000-00002D110000}"/>
    <cellStyle name="Normal 38 3 2 2 2 5" xfId="12313" xr:uid="{00000000-0005-0000-0000-00002E110000}"/>
    <cellStyle name="Normal 38 3 2 2 2 6" xfId="5274" xr:uid="{00000000-0005-0000-0000-00002F110000}"/>
    <cellStyle name="Normal 38 3 2 2 3" xfId="3183" xr:uid="{00000000-0005-0000-0000-000030110000}"/>
    <cellStyle name="Normal 38 3 2 2 3 2" xfId="13849" xr:uid="{00000000-0005-0000-0000-000031110000}"/>
    <cellStyle name="Normal 38 3 2 2 3 3" xfId="8838" xr:uid="{00000000-0005-0000-0000-000032110000}"/>
    <cellStyle name="Normal 38 3 2 2 4" xfId="8839" xr:uid="{00000000-0005-0000-0000-000033110000}"/>
    <cellStyle name="Normal 38 3 2 2 5" xfId="6822" xr:uid="{00000000-0005-0000-0000-000034110000}"/>
    <cellStyle name="Normal 38 3 2 2 6" xfId="12036" xr:uid="{00000000-0005-0000-0000-000035110000}"/>
    <cellStyle name="Normal 38 3 2 2 7" xfId="4997" xr:uid="{00000000-0005-0000-0000-000036110000}"/>
    <cellStyle name="Normal 38 3 2 3" xfId="1502" xr:uid="{00000000-0005-0000-0000-000037110000}"/>
    <cellStyle name="Normal 38 3 2 3 2" xfId="3459" xr:uid="{00000000-0005-0000-0000-000038110000}"/>
    <cellStyle name="Normal 38 3 2 3 2 2" xfId="14125" xr:uid="{00000000-0005-0000-0000-000039110000}"/>
    <cellStyle name="Normal 38 3 2 3 2 3" xfId="8840" xr:uid="{00000000-0005-0000-0000-00003A110000}"/>
    <cellStyle name="Normal 38 3 2 3 3" xfId="8841" xr:uid="{00000000-0005-0000-0000-00003B110000}"/>
    <cellStyle name="Normal 38 3 2 3 4" xfId="7098" xr:uid="{00000000-0005-0000-0000-00003C110000}"/>
    <cellStyle name="Normal 38 3 2 3 5" xfId="12312" xr:uid="{00000000-0005-0000-0000-00003D110000}"/>
    <cellStyle name="Normal 38 3 2 3 6" xfId="5273" xr:uid="{00000000-0005-0000-0000-00003E110000}"/>
    <cellStyle name="Normal 38 3 2 4" xfId="2816" xr:uid="{00000000-0005-0000-0000-00003F110000}"/>
    <cellStyle name="Normal 38 3 2 4 2" xfId="13482" xr:uid="{00000000-0005-0000-0000-000040110000}"/>
    <cellStyle name="Normal 38 3 2 4 3" xfId="8842" xr:uid="{00000000-0005-0000-0000-000041110000}"/>
    <cellStyle name="Normal 38 3 2 5" xfId="8843" xr:uid="{00000000-0005-0000-0000-000042110000}"/>
    <cellStyle name="Normal 38 3 2 6" xfId="6455" xr:uid="{00000000-0005-0000-0000-000043110000}"/>
    <cellStyle name="Normal 38 3 2 7" xfId="11669" xr:uid="{00000000-0005-0000-0000-000044110000}"/>
    <cellStyle name="Normal 38 3 2 8" xfId="4630" xr:uid="{00000000-0005-0000-0000-000045110000}"/>
    <cellStyle name="Normal 38 3 3" xfId="902" xr:uid="{00000000-0005-0000-0000-000046110000}"/>
    <cellStyle name="Normal 38 3 3 2" xfId="1504" xr:uid="{00000000-0005-0000-0000-000047110000}"/>
    <cellStyle name="Normal 38 3 3 2 2" xfId="3461" xr:uid="{00000000-0005-0000-0000-000048110000}"/>
    <cellStyle name="Normal 38 3 3 2 2 2" xfId="14127" xr:uid="{00000000-0005-0000-0000-000049110000}"/>
    <cellStyle name="Normal 38 3 3 2 2 3" xfId="8844" xr:uid="{00000000-0005-0000-0000-00004A110000}"/>
    <cellStyle name="Normal 38 3 3 2 3" xfId="8845" xr:uid="{00000000-0005-0000-0000-00004B110000}"/>
    <cellStyle name="Normal 38 3 3 2 4" xfId="7100" xr:uid="{00000000-0005-0000-0000-00004C110000}"/>
    <cellStyle name="Normal 38 3 3 2 5" xfId="12314" xr:uid="{00000000-0005-0000-0000-00004D110000}"/>
    <cellStyle name="Normal 38 3 3 2 6" xfId="5275" xr:uid="{00000000-0005-0000-0000-00004E110000}"/>
    <cellStyle name="Normal 38 3 3 3" xfId="2954" xr:uid="{00000000-0005-0000-0000-00004F110000}"/>
    <cellStyle name="Normal 38 3 3 3 2" xfId="13620" xr:uid="{00000000-0005-0000-0000-000050110000}"/>
    <cellStyle name="Normal 38 3 3 3 3" xfId="8846" xr:uid="{00000000-0005-0000-0000-000051110000}"/>
    <cellStyle name="Normal 38 3 3 4" xfId="8847" xr:uid="{00000000-0005-0000-0000-000052110000}"/>
    <cellStyle name="Normal 38 3 3 5" xfId="6593" xr:uid="{00000000-0005-0000-0000-000053110000}"/>
    <cellStyle name="Normal 38 3 3 6" xfId="11807" xr:uid="{00000000-0005-0000-0000-000054110000}"/>
    <cellStyle name="Normal 38 3 3 7" xfId="4768" xr:uid="{00000000-0005-0000-0000-000055110000}"/>
    <cellStyle name="Normal 38 3 4" xfId="1501" xr:uid="{00000000-0005-0000-0000-000056110000}"/>
    <cellStyle name="Normal 38 3 4 2" xfId="3458" xr:uid="{00000000-0005-0000-0000-000057110000}"/>
    <cellStyle name="Normal 38 3 4 2 2" xfId="14124" xr:uid="{00000000-0005-0000-0000-000058110000}"/>
    <cellStyle name="Normal 38 3 4 2 3" xfId="8848" xr:uid="{00000000-0005-0000-0000-000059110000}"/>
    <cellStyle name="Normal 38 3 4 3" xfId="8849" xr:uid="{00000000-0005-0000-0000-00005A110000}"/>
    <cellStyle name="Normal 38 3 4 4" xfId="7097" xr:uid="{00000000-0005-0000-0000-00005B110000}"/>
    <cellStyle name="Normal 38 3 4 5" xfId="12311" xr:uid="{00000000-0005-0000-0000-00005C110000}"/>
    <cellStyle name="Normal 38 3 4 6" xfId="5272" xr:uid="{00000000-0005-0000-0000-00005D110000}"/>
    <cellStyle name="Normal 38 3 5" xfId="2209" xr:uid="{00000000-0005-0000-0000-00005E110000}"/>
    <cellStyle name="Normal 38 3 5 2" xfId="4062" xr:uid="{00000000-0005-0000-0000-00005F110000}"/>
    <cellStyle name="Normal 38 3 5 2 2" xfId="14725" xr:uid="{00000000-0005-0000-0000-000060110000}"/>
    <cellStyle name="Normal 38 3 5 2 3" xfId="8850" xr:uid="{00000000-0005-0000-0000-000061110000}"/>
    <cellStyle name="Normal 38 3 5 3" xfId="8851" xr:uid="{00000000-0005-0000-0000-000062110000}"/>
    <cellStyle name="Normal 38 3 5 4" xfId="7701" xr:uid="{00000000-0005-0000-0000-000063110000}"/>
    <cellStyle name="Normal 38 3 5 5" xfId="12912" xr:uid="{00000000-0005-0000-0000-000064110000}"/>
    <cellStyle name="Normal 38 3 5 6" xfId="5873" xr:uid="{00000000-0005-0000-0000-000065110000}"/>
    <cellStyle name="Normal 38 3 6" xfId="2353" xr:uid="{00000000-0005-0000-0000-000066110000}"/>
    <cellStyle name="Normal 38 3 6 2" xfId="4197" xr:uid="{00000000-0005-0000-0000-000067110000}"/>
    <cellStyle name="Normal 38 3 6 2 2" xfId="14860" xr:uid="{00000000-0005-0000-0000-000068110000}"/>
    <cellStyle name="Normal 38 3 6 2 3" xfId="8852" xr:uid="{00000000-0005-0000-0000-000069110000}"/>
    <cellStyle name="Normal 38 3 6 3" xfId="7836" xr:uid="{00000000-0005-0000-0000-00006A110000}"/>
    <cellStyle name="Normal 38 3 6 4" xfId="13047" xr:uid="{00000000-0005-0000-0000-00006B110000}"/>
    <cellStyle name="Normal 38 3 6 5" xfId="6008" xr:uid="{00000000-0005-0000-0000-00006C110000}"/>
    <cellStyle name="Normal 38 3 7" xfId="2681" xr:uid="{00000000-0005-0000-0000-00006D110000}"/>
    <cellStyle name="Normal 38 3 7 2" xfId="13347" xr:uid="{00000000-0005-0000-0000-00006E110000}"/>
    <cellStyle name="Normal 38 3 7 3" xfId="8853" xr:uid="{00000000-0005-0000-0000-00006F110000}"/>
    <cellStyle name="Normal 38 3 8" xfId="8854" xr:uid="{00000000-0005-0000-0000-000070110000}"/>
    <cellStyle name="Normal 38 3 9" xfId="6320" xr:uid="{00000000-0005-0000-0000-000071110000}"/>
    <cellStyle name="Normal 38 4" xfId="442" xr:uid="{00000000-0005-0000-0000-000072110000}"/>
    <cellStyle name="Normal 38 4 2" xfId="1012" xr:uid="{00000000-0005-0000-0000-000073110000}"/>
    <cellStyle name="Normal 38 4 2 2" xfId="1506" xr:uid="{00000000-0005-0000-0000-000074110000}"/>
    <cellStyle name="Normal 38 4 2 2 2" xfId="3463" xr:uid="{00000000-0005-0000-0000-000075110000}"/>
    <cellStyle name="Normal 38 4 2 2 2 2" xfId="14129" xr:uid="{00000000-0005-0000-0000-000076110000}"/>
    <cellStyle name="Normal 38 4 2 2 2 3" xfId="8855" xr:uid="{00000000-0005-0000-0000-000077110000}"/>
    <cellStyle name="Normal 38 4 2 2 3" xfId="8856" xr:uid="{00000000-0005-0000-0000-000078110000}"/>
    <cellStyle name="Normal 38 4 2 2 4" xfId="7102" xr:uid="{00000000-0005-0000-0000-000079110000}"/>
    <cellStyle name="Normal 38 4 2 2 5" xfId="12316" xr:uid="{00000000-0005-0000-0000-00007A110000}"/>
    <cellStyle name="Normal 38 4 2 2 6" xfId="5277" xr:uid="{00000000-0005-0000-0000-00007B110000}"/>
    <cellStyle name="Normal 38 4 2 3" xfId="3044" xr:uid="{00000000-0005-0000-0000-00007C110000}"/>
    <cellStyle name="Normal 38 4 2 3 2" xfId="13710" xr:uid="{00000000-0005-0000-0000-00007D110000}"/>
    <cellStyle name="Normal 38 4 2 3 3" xfId="8857" xr:uid="{00000000-0005-0000-0000-00007E110000}"/>
    <cellStyle name="Normal 38 4 2 4" xfId="8858" xr:uid="{00000000-0005-0000-0000-00007F110000}"/>
    <cellStyle name="Normal 38 4 2 5" xfId="6683" xr:uid="{00000000-0005-0000-0000-000080110000}"/>
    <cellStyle name="Normal 38 4 2 6" xfId="11897" xr:uid="{00000000-0005-0000-0000-000081110000}"/>
    <cellStyle name="Normal 38 4 2 7" xfId="4858" xr:uid="{00000000-0005-0000-0000-000082110000}"/>
    <cellStyle name="Normal 38 4 3" xfId="1505" xr:uid="{00000000-0005-0000-0000-000083110000}"/>
    <cellStyle name="Normal 38 4 3 2" xfId="3462" xr:uid="{00000000-0005-0000-0000-000084110000}"/>
    <cellStyle name="Normal 38 4 3 2 2" xfId="14128" xr:uid="{00000000-0005-0000-0000-000085110000}"/>
    <cellStyle name="Normal 38 4 3 2 3" xfId="8859" xr:uid="{00000000-0005-0000-0000-000086110000}"/>
    <cellStyle name="Normal 38 4 3 3" xfId="8860" xr:uid="{00000000-0005-0000-0000-000087110000}"/>
    <cellStyle name="Normal 38 4 3 4" xfId="7101" xr:uid="{00000000-0005-0000-0000-000088110000}"/>
    <cellStyle name="Normal 38 4 3 5" xfId="12315" xr:uid="{00000000-0005-0000-0000-000089110000}"/>
    <cellStyle name="Normal 38 4 3 6" xfId="5276" xr:uid="{00000000-0005-0000-0000-00008A110000}"/>
    <cellStyle name="Normal 38 4 4" xfId="2592" xr:uid="{00000000-0005-0000-0000-00008B110000}"/>
    <cellStyle name="Normal 38 4 4 2" xfId="13258" xr:uid="{00000000-0005-0000-0000-00008C110000}"/>
    <cellStyle name="Normal 38 4 4 3" xfId="8861" xr:uid="{00000000-0005-0000-0000-00008D110000}"/>
    <cellStyle name="Normal 38 4 5" xfId="8862" xr:uid="{00000000-0005-0000-0000-00008E110000}"/>
    <cellStyle name="Normal 38 4 6" xfId="6231" xr:uid="{00000000-0005-0000-0000-00008F110000}"/>
    <cellStyle name="Normal 38 4 7" xfId="11445" xr:uid="{00000000-0005-0000-0000-000090110000}"/>
    <cellStyle name="Normal 38 4 8" xfId="4406" xr:uid="{00000000-0005-0000-0000-000091110000}"/>
    <cellStyle name="Normal 38 5" xfId="659" xr:uid="{00000000-0005-0000-0000-000092110000}"/>
    <cellStyle name="Normal 38 5 2" xfId="1125" xr:uid="{00000000-0005-0000-0000-000093110000}"/>
    <cellStyle name="Normal 38 5 2 2" xfId="1508" xr:uid="{00000000-0005-0000-0000-000094110000}"/>
    <cellStyle name="Normal 38 5 2 2 2" xfId="3465" xr:uid="{00000000-0005-0000-0000-000095110000}"/>
    <cellStyle name="Normal 38 5 2 2 2 2" xfId="14131" xr:uid="{00000000-0005-0000-0000-000096110000}"/>
    <cellStyle name="Normal 38 5 2 2 2 3" xfId="8863" xr:uid="{00000000-0005-0000-0000-000097110000}"/>
    <cellStyle name="Normal 38 5 2 2 3" xfId="8864" xr:uid="{00000000-0005-0000-0000-000098110000}"/>
    <cellStyle name="Normal 38 5 2 2 4" xfId="7104" xr:uid="{00000000-0005-0000-0000-000099110000}"/>
    <cellStyle name="Normal 38 5 2 2 5" xfId="12318" xr:uid="{00000000-0005-0000-0000-00009A110000}"/>
    <cellStyle name="Normal 38 5 2 2 6" xfId="5279" xr:uid="{00000000-0005-0000-0000-00009B110000}"/>
    <cellStyle name="Normal 38 5 2 3" xfId="3094" xr:uid="{00000000-0005-0000-0000-00009C110000}"/>
    <cellStyle name="Normal 38 5 2 3 2" xfId="13760" xr:uid="{00000000-0005-0000-0000-00009D110000}"/>
    <cellStyle name="Normal 38 5 2 3 3" xfId="8865" xr:uid="{00000000-0005-0000-0000-00009E110000}"/>
    <cellStyle name="Normal 38 5 2 4" xfId="8866" xr:uid="{00000000-0005-0000-0000-00009F110000}"/>
    <cellStyle name="Normal 38 5 2 5" xfId="6733" xr:uid="{00000000-0005-0000-0000-0000A0110000}"/>
    <cellStyle name="Normal 38 5 2 6" xfId="11947" xr:uid="{00000000-0005-0000-0000-0000A1110000}"/>
    <cellStyle name="Normal 38 5 2 7" xfId="4908" xr:uid="{00000000-0005-0000-0000-0000A2110000}"/>
    <cellStyle name="Normal 38 5 3" xfId="1507" xr:uid="{00000000-0005-0000-0000-0000A3110000}"/>
    <cellStyle name="Normal 38 5 3 2" xfId="3464" xr:uid="{00000000-0005-0000-0000-0000A4110000}"/>
    <cellStyle name="Normal 38 5 3 2 2" xfId="14130" xr:uid="{00000000-0005-0000-0000-0000A5110000}"/>
    <cellStyle name="Normal 38 5 3 2 3" xfId="8867" xr:uid="{00000000-0005-0000-0000-0000A6110000}"/>
    <cellStyle name="Normal 38 5 3 3" xfId="8868" xr:uid="{00000000-0005-0000-0000-0000A7110000}"/>
    <cellStyle name="Normal 38 5 3 4" xfId="7103" xr:uid="{00000000-0005-0000-0000-0000A8110000}"/>
    <cellStyle name="Normal 38 5 3 5" xfId="12317" xr:uid="{00000000-0005-0000-0000-0000A9110000}"/>
    <cellStyle name="Normal 38 5 3 6" xfId="5278" xr:uid="{00000000-0005-0000-0000-0000AA110000}"/>
    <cellStyle name="Normal 38 5 4" xfId="2727" xr:uid="{00000000-0005-0000-0000-0000AB110000}"/>
    <cellStyle name="Normal 38 5 4 2" xfId="13393" xr:uid="{00000000-0005-0000-0000-0000AC110000}"/>
    <cellStyle name="Normal 38 5 4 3" xfId="8869" xr:uid="{00000000-0005-0000-0000-0000AD110000}"/>
    <cellStyle name="Normal 38 5 5" xfId="8870" xr:uid="{00000000-0005-0000-0000-0000AE110000}"/>
    <cellStyle name="Normal 38 5 6" xfId="6366" xr:uid="{00000000-0005-0000-0000-0000AF110000}"/>
    <cellStyle name="Normal 38 5 7" xfId="11580" xr:uid="{00000000-0005-0000-0000-0000B0110000}"/>
    <cellStyle name="Normal 38 5 8" xfId="4541" xr:uid="{00000000-0005-0000-0000-0000B1110000}"/>
    <cellStyle name="Normal 38 6" xfId="326" xr:uid="{00000000-0005-0000-0000-0000B2110000}"/>
    <cellStyle name="Normal 38 6 2" xfId="954" xr:uid="{00000000-0005-0000-0000-0000B3110000}"/>
    <cellStyle name="Normal 38 6 2 2" xfId="1510" xr:uid="{00000000-0005-0000-0000-0000B4110000}"/>
    <cellStyle name="Normal 38 6 2 2 2" xfId="3467" xr:uid="{00000000-0005-0000-0000-0000B5110000}"/>
    <cellStyle name="Normal 38 6 2 2 2 2" xfId="14133" xr:uid="{00000000-0005-0000-0000-0000B6110000}"/>
    <cellStyle name="Normal 38 6 2 2 2 3" xfId="8871" xr:uid="{00000000-0005-0000-0000-0000B7110000}"/>
    <cellStyle name="Normal 38 6 2 2 3" xfId="8872" xr:uid="{00000000-0005-0000-0000-0000B8110000}"/>
    <cellStyle name="Normal 38 6 2 2 4" xfId="7106" xr:uid="{00000000-0005-0000-0000-0000B9110000}"/>
    <cellStyle name="Normal 38 6 2 2 5" xfId="12320" xr:uid="{00000000-0005-0000-0000-0000BA110000}"/>
    <cellStyle name="Normal 38 6 2 2 6" xfId="5281" xr:uid="{00000000-0005-0000-0000-0000BB110000}"/>
    <cellStyle name="Normal 38 6 2 3" xfId="3000" xr:uid="{00000000-0005-0000-0000-0000BC110000}"/>
    <cellStyle name="Normal 38 6 2 3 2" xfId="13666" xr:uid="{00000000-0005-0000-0000-0000BD110000}"/>
    <cellStyle name="Normal 38 6 2 3 3" xfId="8873" xr:uid="{00000000-0005-0000-0000-0000BE110000}"/>
    <cellStyle name="Normal 38 6 2 4" xfId="8874" xr:uid="{00000000-0005-0000-0000-0000BF110000}"/>
    <cellStyle name="Normal 38 6 2 5" xfId="6639" xr:uid="{00000000-0005-0000-0000-0000C0110000}"/>
    <cellStyle name="Normal 38 6 2 6" xfId="11853" xr:uid="{00000000-0005-0000-0000-0000C1110000}"/>
    <cellStyle name="Normal 38 6 2 7" xfId="4814" xr:uid="{00000000-0005-0000-0000-0000C2110000}"/>
    <cellStyle name="Normal 38 6 3" xfId="1509" xr:uid="{00000000-0005-0000-0000-0000C3110000}"/>
    <cellStyle name="Normal 38 6 3 2" xfId="3466" xr:uid="{00000000-0005-0000-0000-0000C4110000}"/>
    <cellStyle name="Normal 38 6 3 2 2" xfId="14132" xr:uid="{00000000-0005-0000-0000-0000C5110000}"/>
    <cellStyle name="Normal 38 6 3 2 3" xfId="8875" xr:uid="{00000000-0005-0000-0000-0000C6110000}"/>
    <cellStyle name="Normal 38 6 3 3" xfId="8876" xr:uid="{00000000-0005-0000-0000-0000C7110000}"/>
    <cellStyle name="Normal 38 6 3 4" xfId="7105" xr:uid="{00000000-0005-0000-0000-0000C8110000}"/>
    <cellStyle name="Normal 38 6 3 5" xfId="12319" xr:uid="{00000000-0005-0000-0000-0000C9110000}"/>
    <cellStyle name="Normal 38 6 3 6" xfId="5280" xr:uid="{00000000-0005-0000-0000-0000CA110000}"/>
    <cellStyle name="Normal 38 6 4" xfId="2543" xr:uid="{00000000-0005-0000-0000-0000CB110000}"/>
    <cellStyle name="Normal 38 6 4 2" xfId="13209" xr:uid="{00000000-0005-0000-0000-0000CC110000}"/>
    <cellStyle name="Normal 38 6 4 3" xfId="8877" xr:uid="{00000000-0005-0000-0000-0000CD110000}"/>
    <cellStyle name="Normal 38 6 5" xfId="8878" xr:uid="{00000000-0005-0000-0000-0000CE110000}"/>
    <cellStyle name="Normal 38 6 6" xfId="6182" xr:uid="{00000000-0005-0000-0000-0000CF110000}"/>
    <cellStyle name="Normal 38 6 7" xfId="11396" xr:uid="{00000000-0005-0000-0000-0000D0110000}"/>
    <cellStyle name="Normal 38 6 8" xfId="4357" xr:uid="{00000000-0005-0000-0000-0000D1110000}"/>
    <cellStyle name="Normal 38 7" xfId="808" xr:uid="{00000000-0005-0000-0000-0000D2110000}"/>
    <cellStyle name="Normal 38 7 2" xfId="1511" xr:uid="{00000000-0005-0000-0000-0000D3110000}"/>
    <cellStyle name="Normal 38 7 2 2" xfId="3468" xr:uid="{00000000-0005-0000-0000-0000D4110000}"/>
    <cellStyle name="Normal 38 7 2 2 2" xfId="14134" xr:uid="{00000000-0005-0000-0000-0000D5110000}"/>
    <cellStyle name="Normal 38 7 2 2 3" xfId="8879" xr:uid="{00000000-0005-0000-0000-0000D6110000}"/>
    <cellStyle name="Normal 38 7 2 3" xfId="8880" xr:uid="{00000000-0005-0000-0000-0000D7110000}"/>
    <cellStyle name="Normal 38 7 2 4" xfId="7107" xr:uid="{00000000-0005-0000-0000-0000D8110000}"/>
    <cellStyle name="Normal 38 7 2 5" xfId="12321" xr:uid="{00000000-0005-0000-0000-0000D9110000}"/>
    <cellStyle name="Normal 38 7 2 6" xfId="5282" xr:uid="{00000000-0005-0000-0000-0000DA110000}"/>
    <cellStyle name="Normal 38 7 3" xfId="2865" xr:uid="{00000000-0005-0000-0000-0000DB110000}"/>
    <cellStyle name="Normal 38 7 3 2" xfId="13531" xr:uid="{00000000-0005-0000-0000-0000DC110000}"/>
    <cellStyle name="Normal 38 7 3 3" xfId="8881" xr:uid="{00000000-0005-0000-0000-0000DD110000}"/>
    <cellStyle name="Normal 38 7 4" xfId="8882" xr:uid="{00000000-0005-0000-0000-0000DE110000}"/>
    <cellStyle name="Normal 38 7 5" xfId="6504" xr:uid="{00000000-0005-0000-0000-0000DF110000}"/>
    <cellStyle name="Normal 38 7 6" xfId="11718" xr:uid="{00000000-0005-0000-0000-0000E0110000}"/>
    <cellStyle name="Normal 38 7 7" xfId="4679" xr:uid="{00000000-0005-0000-0000-0000E1110000}"/>
    <cellStyle name="Normal 38 8" xfId="1275" xr:uid="{00000000-0005-0000-0000-0000E2110000}"/>
    <cellStyle name="Normal 38 8 2" xfId="3232" xr:uid="{00000000-0005-0000-0000-0000E3110000}"/>
    <cellStyle name="Normal 38 8 2 2" xfId="13898" xr:uid="{00000000-0005-0000-0000-0000E4110000}"/>
    <cellStyle name="Normal 38 8 2 3" xfId="8883" xr:uid="{00000000-0005-0000-0000-0000E5110000}"/>
    <cellStyle name="Normal 38 8 3" xfId="8884" xr:uid="{00000000-0005-0000-0000-0000E6110000}"/>
    <cellStyle name="Normal 38 8 4" xfId="6871" xr:uid="{00000000-0005-0000-0000-0000E7110000}"/>
    <cellStyle name="Normal 38 8 5" xfId="12085" xr:uid="{00000000-0005-0000-0000-0000E8110000}"/>
    <cellStyle name="Normal 38 8 6" xfId="5046" xr:uid="{00000000-0005-0000-0000-0000E9110000}"/>
    <cellStyle name="Normal 38 9" xfId="218" xr:uid="{00000000-0005-0000-0000-0000EA110000}"/>
    <cellStyle name="Normal 38 9 2" xfId="2498" xr:uid="{00000000-0005-0000-0000-0000EB110000}"/>
    <cellStyle name="Normal 38 9 2 2" xfId="13165" xr:uid="{00000000-0005-0000-0000-0000EC110000}"/>
    <cellStyle name="Normal 38 9 2 3" xfId="8885" xr:uid="{00000000-0005-0000-0000-0000ED110000}"/>
    <cellStyle name="Normal 38 9 3" xfId="8886" xr:uid="{00000000-0005-0000-0000-0000EE110000}"/>
    <cellStyle name="Normal 38 9 4" xfId="6137" xr:uid="{00000000-0005-0000-0000-0000EF110000}"/>
    <cellStyle name="Normal 38 9 5" xfId="11352" xr:uid="{00000000-0005-0000-0000-0000F0110000}"/>
    <cellStyle name="Normal 38 9 6" xfId="4313" xr:uid="{00000000-0005-0000-0000-0000F1110000}"/>
    <cellStyle name="Normal 39" xfId="149" xr:uid="{00000000-0005-0000-0000-0000F2110000}"/>
    <cellStyle name="Normal 39 2" xfId="523" xr:uid="{00000000-0005-0000-0000-0000F3110000}"/>
    <cellStyle name="Normal 39 2 2" xfId="1071" xr:uid="{00000000-0005-0000-0000-0000F4110000}"/>
    <cellStyle name="Normal 39 3" xfId="384" xr:uid="{00000000-0005-0000-0000-0000F5110000}"/>
    <cellStyle name="Normal 39 4" xfId="268" xr:uid="{00000000-0005-0000-0000-0000F6110000}"/>
    <cellStyle name="Normal 39 5" xfId="182" xr:uid="{00000000-0005-0000-0000-0000F7110000}"/>
    <cellStyle name="Normal 4" xfId="20" xr:uid="{00000000-0005-0000-0000-0000F8110000}"/>
    <cellStyle name="Normal 4 2" xfId="176" xr:uid="{00000000-0005-0000-0000-0000F9110000}"/>
    <cellStyle name="Normal 4 2 2" xfId="985" xr:uid="{00000000-0005-0000-0000-0000FA110000}"/>
    <cellStyle name="Normal 4 3" xfId="524" xr:uid="{00000000-0005-0000-0000-0000FB110000}"/>
    <cellStyle name="Normal 4 4" xfId="838" xr:uid="{00000000-0005-0000-0000-0000FC110000}"/>
    <cellStyle name="Normal 4 5" xfId="2056" xr:uid="{00000000-0005-0000-0000-0000FD110000}"/>
    <cellStyle name="Normal 40" xfId="150" xr:uid="{00000000-0005-0000-0000-0000FE110000}"/>
    <cellStyle name="Normal 40 2" xfId="525" xr:uid="{00000000-0005-0000-0000-0000FF110000}"/>
    <cellStyle name="Normal 40 2 2" xfId="1072" xr:uid="{00000000-0005-0000-0000-000000120000}"/>
    <cellStyle name="Normal 40 3" xfId="386" xr:uid="{00000000-0005-0000-0000-000001120000}"/>
    <cellStyle name="Normal 40 4" xfId="270" xr:uid="{00000000-0005-0000-0000-000002120000}"/>
    <cellStyle name="Normal 40 5" xfId="183" xr:uid="{00000000-0005-0000-0000-000003120000}"/>
    <cellStyle name="Normal 41" xfId="151" xr:uid="{00000000-0005-0000-0000-000004120000}"/>
    <cellStyle name="Normal 41 2" xfId="526" xr:uid="{00000000-0005-0000-0000-000005120000}"/>
    <cellStyle name="Normal 41 2 2" xfId="1073" xr:uid="{00000000-0005-0000-0000-000006120000}"/>
    <cellStyle name="Normal 41 3" xfId="388" xr:uid="{00000000-0005-0000-0000-000007120000}"/>
    <cellStyle name="Normal 41 4" xfId="272" xr:uid="{00000000-0005-0000-0000-000008120000}"/>
    <cellStyle name="Normal 41 5" xfId="184" xr:uid="{00000000-0005-0000-0000-000009120000}"/>
    <cellStyle name="Normal 42" xfId="152" xr:uid="{00000000-0005-0000-0000-00000A120000}"/>
    <cellStyle name="Normal 42 2" xfId="527" xr:uid="{00000000-0005-0000-0000-00000B120000}"/>
    <cellStyle name="Normal 42 2 2" xfId="1074" xr:uid="{00000000-0005-0000-0000-00000C120000}"/>
    <cellStyle name="Normal 42 3" xfId="390" xr:uid="{00000000-0005-0000-0000-00000D120000}"/>
    <cellStyle name="Normal 42 4" xfId="274" xr:uid="{00000000-0005-0000-0000-00000E120000}"/>
    <cellStyle name="Normal 42 5" xfId="185" xr:uid="{00000000-0005-0000-0000-00000F120000}"/>
    <cellStyle name="Normal 43" xfId="153" xr:uid="{00000000-0005-0000-0000-000010120000}"/>
    <cellStyle name="Normal 43 2" xfId="528" xr:uid="{00000000-0005-0000-0000-000011120000}"/>
    <cellStyle name="Normal 43 2 2" xfId="1075" xr:uid="{00000000-0005-0000-0000-000012120000}"/>
    <cellStyle name="Normal 43 3" xfId="392" xr:uid="{00000000-0005-0000-0000-000013120000}"/>
    <cellStyle name="Normal 43 4" xfId="276" xr:uid="{00000000-0005-0000-0000-000014120000}"/>
    <cellStyle name="Normal 43 5" xfId="186" xr:uid="{00000000-0005-0000-0000-000015120000}"/>
    <cellStyle name="Normal 44" xfId="154" xr:uid="{00000000-0005-0000-0000-000016120000}"/>
    <cellStyle name="Normal 44 2" xfId="529" xr:uid="{00000000-0005-0000-0000-000017120000}"/>
    <cellStyle name="Normal 44 2 2" xfId="1076" xr:uid="{00000000-0005-0000-0000-000018120000}"/>
    <cellStyle name="Normal 44 3" xfId="394" xr:uid="{00000000-0005-0000-0000-000019120000}"/>
    <cellStyle name="Normal 44 4" xfId="278" xr:uid="{00000000-0005-0000-0000-00001A120000}"/>
    <cellStyle name="Normal 44 5" xfId="187" xr:uid="{00000000-0005-0000-0000-00001B120000}"/>
    <cellStyle name="Normal 45" xfId="155" xr:uid="{00000000-0005-0000-0000-00001C120000}"/>
    <cellStyle name="Normal 45 2" xfId="530" xr:uid="{00000000-0005-0000-0000-00001D120000}"/>
    <cellStyle name="Normal 45 2 2" xfId="1077" xr:uid="{00000000-0005-0000-0000-00001E120000}"/>
    <cellStyle name="Normal 45 3" xfId="395" xr:uid="{00000000-0005-0000-0000-00001F120000}"/>
    <cellStyle name="Normal 45 4" xfId="279" xr:uid="{00000000-0005-0000-0000-000020120000}"/>
    <cellStyle name="Normal 45 5" xfId="188" xr:uid="{00000000-0005-0000-0000-000021120000}"/>
    <cellStyle name="Normal 46" xfId="156" xr:uid="{00000000-0005-0000-0000-000022120000}"/>
    <cellStyle name="Normal 46 2" xfId="531" xr:uid="{00000000-0005-0000-0000-000023120000}"/>
    <cellStyle name="Normal 46 2 2" xfId="1078" xr:uid="{00000000-0005-0000-0000-000024120000}"/>
    <cellStyle name="Normal 46 3" xfId="397" xr:uid="{00000000-0005-0000-0000-000025120000}"/>
    <cellStyle name="Normal 46 4" xfId="281" xr:uid="{00000000-0005-0000-0000-000026120000}"/>
    <cellStyle name="Normal 46 5" xfId="189" xr:uid="{00000000-0005-0000-0000-000027120000}"/>
    <cellStyle name="Normal 47" xfId="157" xr:uid="{00000000-0005-0000-0000-000028120000}"/>
    <cellStyle name="Normal 47 2" xfId="532" xr:uid="{00000000-0005-0000-0000-000029120000}"/>
    <cellStyle name="Normal 47 2 2" xfId="1079" xr:uid="{00000000-0005-0000-0000-00002A120000}"/>
    <cellStyle name="Normal 47 3" xfId="399" xr:uid="{00000000-0005-0000-0000-00002B120000}"/>
    <cellStyle name="Normal 47 4" xfId="283" xr:uid="{00000000-0005-0000-0000-00002C120000}"/>
    <cellStyle name="Normal 47 5" xfId="190" xr:uid="{00000000-0005-0000-0000-00002D120000}"/>
    <cellStyle name="Normal 48" xfId="158" xr:uid="{00000000-0005-0000-0000-00002E120000}"/>
    <cellStyle name="Normal 48 2" xfId="533" xr:uid="{00000000-0005-0000-0000-00002F120000}"/>
    <cellStyle name="Normal 48 2 2" xfId="1080" xr:uid="{00000000-0005-0000-0000-000030120000}"/>
    <cellStyle name="Normal 48 3" xfId="401" xr:uid="{00000000-0005-0000-0000-000031120000}"/>
    <cellStyle name="Normal 48 4" xfId="285" xr:uid="{00000000-0005-0000-0000-000032120000}"/>
    <cellStyle name="Normal 48 5" xfId="191" xr:uid="{00000000-0005-0000-0000-000033120000}"/>
    <cellStyle name="Normal 49" xfId="159" xr:uid="{00000000-0005-0000-0000-000034120000}"/>
    <cellStyle name="Normal 49 2" xfId="534" xr:uid="{00000000-0005-0000-0000-000035120000}"/>
    <cellStyle name="Normal 49 2 2" xfId="1081" xr:uid="{00000000-0005-0000-0000-000036120000}"/>
    <cellStyle name="Normal 49 3" xfId="403" xr:uid="{00000000-0005-0000-0000-000037120000}"/>
    <cellStyle name="Normal 49 4" xfId="287" xr:uid="{00000000-0005-0000-0000-000038120000}"/>
    <cellStyle name="Normal 49 5" xfId="192" xr:uid="{00000000-0005-0000-0000-000039120000}"/>
    <cellStyle name="Normal 5" xfId="23" xr:uid="{00000000-0005-0000-0000-00003A120000}"/>
    <cellStyle name="Normal 5 10" xfId="809" xr:uid="{00000000-0005-0000-0000-00003B120000}"/>
    <cellStyle name="Normal 5 10 2" xfId="1512" xr:uid="{00000000-0005-0000-0000-00003C120000}"/>
    <cellStyle name="Normal 5 10 2 2" xfId="3469" xr:uid="{00000000-0005-0000-0000-00003D120000}"/>
    <cellStyle name="Normal 5 10 2 2 2" xfId="14135" xr:uid="{00000000-0005-0000-0000-00003E120000}"/>
    <cellStyle name="Normal 5 10 2 2 3" xfId="8887" xr:uid="{00000000-0005-0000-0000-00003F120000}"/>
    <cellStyle name="Normal 5 10 2 3" xfId="8888" xr:uid="{00000000-0005-0000-0000-000040120000}"/>
    <cellStyle name="Normal 5 10 2 4" xfId="7108" xr:uid="{00000000-0005-0000-0000-000041120000}"/>
    <cellStyle name="Normal 5 10 2 5" xfId="12322" xr:uid="{00000000-0005-0000-0000-000042120000}"/>
    <cellStyle name="Normal 5 10 2 6" xfId="5283" xr:uid="{00000000-0005-0000-0000-000043120000}"/>
    <cellStyle name="Normal 5 10 3" xfId="2866" xr:uid="{00000000-0005-0000-0000-000044120000}"/>
    <cellStyle name="Normal 5 10 3 2" xfId="13532" xr:uid="{00000000-0005-0000-0000-000045120000}"/>
    <cellStyle name="Normal 5 10 3 3" xfId="8889" xr:uid="{00000000-0005-0000-0000-000046120000}"/>
    <cellStyle name="Normal 5 10 4" xfId="8890" xr:uid="{00000000-0005-0000-0000-000047120000}"/>
    <cellStyle name="Normal 5 10 5" xfId="6505" xr:uid="{00000000-0005-0000-0000-000048120000}"/>
    <cellStyle name="Normal 5 10 6" xfId="11719" xr:uid="{00000000-0005-0000-0000-000049120000}"/>
    <cellStyle name="Normal 5 10 7" xfId="4680" xr:uid="{00000000-0005-0000-0000-00004A120000}"/>
    <cellStyle name="Normal 5 11" xfId="1276" xr:uid="{00000000-0005-0000-0000-00004B120000}"/>
    <cellStyle name="Normal 5 11 2" xfId="3233" xr:uid="{00000000-0005-0000-0000-00004C120000}"/>
    <cellStyle name="Normal 5 11 2 2" xfId="13899" xr:uid="{00000000-0005-0000-0000-00004D120000}"/>
    <cellStyle name="Normal 5 11 2 3" xfId="8891" xr:uid="{00000000-0005-0000-0000-00004E120000}"/>
    <cellStyle name="Normal 5 11 3" xfId="8892" xr:uid="{00000000-0005-0000-0000-00004F120000}"/>
    <cellStyle name="Normal 5 11 4" xfId="6872" xr:uid="{00000000-0005-0000-0000-000050120000}"/>
    <cellStyle name="Normal 5 11 5" xfId="12086" xr:uid="{00000000-0005-0000-0000-000051120000}"/>
    <cellStyle name="Normal 5 11 6" xfId="5047" xr:uid="{00000000-0005-0000-0000-000052120000}"/>
    <cellStyle name="Normal 5 12" xfId="219" xr:uid="{00000000-0005-0000-0000-000053120000}"/>
    <cellStyle name="Normal 5 12 2" xfId="2499" xr:uid="{00000000-0005-0000-0000-000054120000}"/>
    <cellStyle name="Normal 5 12 2 2" xfId="13166" xr:uid="{00000000-0005-0000-0000-000055120000}"/>
    <cellStyle name="Normal 5 12 2 3" xfId="8893" xr:uid="{00000000-0005-0000-0000-000056120000}"/>
    <cellStyle name="Normal 5 12 3" xfId="8894" xr:uid="{00000000-0005-0000-0000-000057120000}"/>
    <cellStyle name="Normal 5 12 4" xfId="6138" xr:uid="{00000000-0005-0000-0000-000058120000}"/>
    <cellStyle name="Normal 5 12 5" xfId="11353" xr:uid="{00000000-0005-0000-0000-000059120000}"/>
    <cellStyle name="Normal 5 12 6" xfId="4314" xr:uid="{00000000-0005-0000-0000-00005A120000}"/>
    <cellStyle name="Normal 5 13" xfId="2089" xr:uid="{00000000-0005-0000-0000-00005B120000}"/>
    <cellStyle name="Normal 5 14" xfId="2114" xr:uid="{00000000-0005-0000-0000-00005C120000}"/>
    <cellStyle name="Normal 5 14 2" xfId="3973" xr:uid="{00000000-0005-0000-0000-00005D120000}"/>
    <cellStyle name="Normal 5 14 2 2" xfId="14636" xr:uid="{00000000-0005-0000-0000-00005E120000}"/>
    <cellStyle name="Normal 5 14 2 3" xfId="8895" xr:uid="{00000000-0005-0000-0000-00005F120000}"/>
    <cellStyle name="Normal 5 14 3" xfId="8896" xr:uid="{00000000-0005-0000-0000-000060120000}"/>
    <cellStyle name="Normal 5 14 4" xfId="7612" xr:uid="{00000000-0005-0000-0000-000061120000}"/>
    <cellStyle name="Normal 5 14 5" xfId="12823" xr:uid="{00000000-0005-0000-0000-000062120000}"/>
    <cellStyle name="Normal 5 14 6" xfId="5784" xr:uid="{00000000-0005-0000-0000-000063120000}"/>
    <cellStyle name="Normal 5 15" xfId="2265" xr:uid="{00000000-0005-0000-0000-000064120000}"/>
    <cellStyle name="Normal 5 15 2" xfId="4109" xr:uid="{00000000-0005-0000-0000-000065120000}"/>
    <cellStyle name="Normal 5 15 2 2" xfId="14772" xr:uid="{00000000-0005-0000-0000-000066120000}"/>
    <cellStyle name="Normal 5 15 2 3" xfId="8897" xr:uid="{00000000-0005-0000-0000-000067120000}"/>
    <cellStyle name="Normal 5 15 3" xfId="7748" xr:uid="{00000000-0005-0000-0000-000068120000}"/>
    <cellStyle name="Normal 5 15 4" xfId="12959" xr:uid="{00000000-0005-0000-0000-000069120000}"/>
    <cellStyle name="Normal 5 15 5" xfId="5920" xr:uid="{00000000-0005-0000-0000-00006A120000}"/>
    <cellStyle name="Normal 5 16" xfId="2444" xr:uid="{00000000-0005-0000-0000-00006B120000}"/>
    <cellStyle name="Normal 5 16 2" xfId="8898" xr:uid="{00000000-0005-0000-0000-00006C120000}"/>
    <cellStyle name="Normal 5 16 3" xfId="13112" xr:uid="{00000000-0005-0000-0000-00006D120000}"/>
    <cellStyle name="Normal 5 16 4" xfId="6042" xr:uid="{00000000-0005-0000-0000-00006E120000}"/>
    <cellStyle name="Normal 5 17" xfId="8899" xr:uid="{00000000-0005-0000-0000-00006F120000}"/>
    <cellStyle name="Normal 5 18" xfId="6083" xr:uid="{00000000-0005-0000-0000-000070120000}"/>
    <cellStyle name="Normal 5 19" xfId="11299" xr:uid="{00000000-0005-0000-0000-000071120000}"/>
    <cellStyle name="Normal 5 2" xfId="54" xr:uid="{00000000-0005-0000-0000-000072120000}"/>
    <cellStyle name="Normal 5 2 10" xfId="1277" xr:uid="{00000000-0005-0000-0000-000073120000}"/>
    <cellStyle name="Normal 5 2 10 2" xfId="3234" xr:uid="{00000000-0005-0000-0000-000074120000}"/>
    <cellStyle name="Normal 5 2 10 2 2" xfId="13900" xr:uid="{00000000-0005-0000-0000-000075120000}"/>
    <cellStyle name="Normal 5 2 10 2 3" xfId="8900" xr:uid="{00000000-0005-0000-0000-000076120000}"/>
    <cellStyle name="Normal 5 2 10 3" xfId="8901" xr:uid="{00000000-0005-0000-0000-000077120000}"/>
    <cellStyle name="Normal 5 2 10 4" xfId="6873" xr:uid="{00000000-0005-0000-0000-000078120000}"/>
    <cellStyle name="Normal 5 2 10 5" xfId="12087" xr:uid="{00000000-0005-0000-0000-000079120000}"/>
    <cellStyle name="Normal 5 2 10 6" xfId="5048" xr:uid="{00000000-0005-0000-0000-00007A120000}"/>
    <cellStyle name="Normal 5 2 11" xfId="220" xr:uid="{00000000-0005-0000-0000-00007B120000}"/>
    <cellStyle name="Normal 5 2 11 2" xfId="2500" xr:uid="{00000000-0005-0000-0000-00007C120000}"/>
    <cellStyle name="Normal 5 2 11 2 2" xfId="13167" xr:uid="{00000000-0005-0000-0000-00007D120000}"/>
    <cellStyle name="Normal 5 2 11 2 3" xfId="8902" xr:uid="{00000000-0005-0000-0000-00007E120000}"/>
    <cellStyle name="Normal 5 2 11 3" xfId="8903" xr:uid="{00000000-0005-0000-0000-00007F120000}"/>
    <cellStyle name="Normal 5 2 11 4" xfId="6139" xr:uid="{00000000-0005-0000-0000-000080120000}"/>
    <cellStyle name="Normal 5 2 11 5" xfId="11354" xr:uid="{00000000-0005-0000-0000-000081120000}"/>
    <cellStyle name="Normal 5 2 11 6" xfId="4315" xr:uid="{00000000-0005-0000-0000-000082120000}"/>
    <cellStyle name="Normal 5 2 12" xfId="2115" xr:uid="{00000000-0005-0000-0000-000083120000}"/>
    <cellStyle name="Normal 5 2 12 2" xfId="3974" xr:uid="{00000000-0005-0000-0000-000084120000}"/>
    <cellStyle name="Normal 5 2 12 2 2" xfId="14637" xr:uid="{00000000-0005-0000-0000-000085120000}"/>
    <cellStyle name="Normal 5 2 12 2 3" xfId="8904" xr:uid="{00000000-0005-0000-0000-000086120000}"/>
    <cellStyle name="Normal 5 2 12 3" xfId="8905" xr:uid="{00000000-0005-0000-0000-000087120000}"/>
    <cellStyle name="Normal 5 2 12 4" xfId="7613" xr:uid="{00000000-0005-0000-0000-000088120000}"/>
    <cellStyle name="Normal 5 2 12 5" xfId="12824" xr:uid="{00000000-0005-0000-0000-000089120000}"/>
    <cellStyle name="Normal 5 2 12 6" xfId="5785" xr:uid="{00000000-0005-0000-0000-00008A120000}"/>
    <cellStyle name="Normal 5 2 13" xfId="2266" xr:uid="{00000000-0005-0000-0000-00008B120000}"/>
    <cellStyle name="Normal 5 2 13 2" xfId="4110" xr:uid="{00000000-0005-0000-0000-00008C120000}"/>
    <cellStyle name="Normal 5 2 13 2 2" xfId="14773" xr:uid="{00000000-0005-0000-0000-00008D120000}"/>
    <cellStyle name="Normal 5 2 13 2 3" xfId="8906" xr:uid="{00000000-0005-0000-0000-00008E120000}"/>
    <cellStyle name="Normal 5 2 13 3" xfId="7749" xr:uid="{00000000-0005-0000-0000-00008F120000}"/>
    <cellStyle name="Normal 5 2 13 4" xfId="12960" xr:uid="{00000000-0005-0000-0000-000090120000}"/>
    <cellStyle name="Normal 5 2 13 5" xfId="5921" xr:uid="{00000000-0005-0000-0000-000091120000}"/>
    <cellStyle name="Normal 5 2 14" xfId="2424" xr:uid="{00000000-0005-0000-0000-000092120000}"/>
    <cellStyle name="Normal 5 2 14 2" xfId="8907" xr:uid="{00000000-0005-0000-0000-000093120000}"/>
    <cellStyle name="Normal 5 2 14 3" xfId="13099" xr:uid="{00000000-0005-0000-0000-000094120000}"/>
    <cellStyle name="Normal 5 2 14 4" xfId="6048" xr:uid="{00000000-0005-0000-0000-000095120000}"/>
    <cellStyle name="Normal 5 2 15" xfId="2450" xr:uid="{00000000-0005-0000-0000-000096120000}"/>
    <cellStyle name="Normal 5 2 15 2" xfId="13118" xr:uid="{00000000-0005-0000-0000-000097120000}"/>
    <cellStyle name="Normal 5 2 15 3" xfId="8908" xr:uid="{00000000-0005-0000-0000-000098120000}"/>
    <cellStyle name="Normal 5 2 16" xfId="6089" xr:uid="{00000000-0005-0000-0000-000099120000}"/>
    <cellStyle name="Normal 5 2 17" xfId="11305" xr:uid="{00000000-0005-0000-0000-00009A120000}"/>
    <cellStyle name="Normal 5 2 18" xfId="4266" xr:uid="{00000000-0005-0000-0000-00009B120000}"/>
    <cellStyle name="Normal 5 2 2" xfId="101" xr:uid="{00000000-0005-0000-0000-00009C120000}"/>
    <cellStyle name="Normal 5 2 2 10" xfId="2116" xr:uid="{00000000-0005-0000-0000-00009D120000}"/>
    <cellStyle name="Normal 5 2 2 10 2" xfId="3975" xr:uid="{00000000-0005-0000-0000-00009E120000}"/>
    <cellStyle name="Normal 5 2 2 10 2 2" xfId="14638" xr:uid="{00000000-0005-0000-0000-00009F120000}"/>
    <cellStyle name="Normal 5 2 2 10 2 3" xfId="8909" xr:uid="{00000000-0005-0000-0000-0000A0120000}"/>
    <cellStyle name="Normal 5 2 2 10 3" xfId="8910" xr:uid="{00000000-0005-0000-0000-0000A1120000}"/>
    <cellStyle name="Normal 5 2 2 10 4" xfId="7614" xr:uid="{00000000-0005-0000-0000-0000A2120000}"/>
    <cellStyle name="Normal 5 2 2 10 5" xfId="12825" xr:uid="{00000000-0005-0000-0000-0000A3120000}"/>
    <cellStyle name="Normal 5 2 2 10 6" xfId="5786" xr:uid="{00000000-0005-0000-0000-0000A4120000}"/>
    <cellStyle name="Normal 5 2 2 11" xfId="2267" xr:uid="{00000000-0005-0000-0000-0000A5120000}"/>
    <cellStyle name="Normal 5 2 2 11 2" xfId="4111" xr:uid="{00000000-0005-0000-0000-0000A6120000}"/>
    <cellStyle name="Normal 5 2 2 11 2 2" xfId="14774" xr:uid="{00000000-0005-0000-0000-0000A7120000}"/>
    <cellStyle name="Normal 5 2 2 11 2 3" xfId="8911" xr:uid="{00000000-0005-0000-0000-0000A8120000}"/>
    <cellStyle name="Normal 5 2 2 11 3" xfId="7750" xr:uid="{00000000-0005-0000-0000-0000A9120000}"/>
    <cellStyle name="Normal 5 2 2 11 4" xfId="12961" xr:uid="{00000000-0005-0000-0000-0000AA120000}"/>
    <cellStyle name="Normal 5 2 2 11 5" xfId="5922" xr:uid="{00000000-0005-0000-0000-0000AB120000}"/>
    <cellStyle name="Normal 5 2 2 12" xfId="2459" xr:uid="{00000000-0005-0000-0000-0000AC120000}"/>
    <cellStyle name="Normal 5 2 2 12 2" xfId="8912" xr:uid="{00000000-0005-0000-0000-0000AD120000}"/>
    <cellStyle name="Normal 5 2 2 12 3" xfId="13127" xr:uid="{00000000-0005-0000-0000-0000AE120000}"/>
    <cellStyle name="Normal 5 2 2 12 4" xfId="6064" xr:uid="{00000000-0005-0000-0000-0000AF120000}"/>
    <cellStyle name="Normal 5 2 2 13" xfId="8913" xr:uid="{00000000-0005-0000-0000-0000B0120000}"/>
    <cellStyle name="Normal 5 2 2 14" xfId="6098" xr:uid="{00000000-0005-0000-0000-0000B1120000}"/>
    <cellStyle name="Normal 5 2 2 15" xfId="11314" xr:uid="{00000000-0005-0000-0000-0000B2120000}"/>
    <cellStyle name="Normal 5 2 2 16" xfId="4275" xr:uid="{00000000-0005-0000-0000-0000B3120000}"/>
    <cellStyle name="Normal 5 2 2 2" xfId="537" xr:uid="{00000000-0005-0000-0000-0000B4120000}"/>
    <cellStyle name="Normal 5 2 2 2 10" xfId="11494" xr:uid="{00000000-0005-0000-0000-0000B5120000}"/>
    <cellStyle name="Normal 5 2 2 2 11" xfId="4455" xr:uid="{00000000-0005-0000-0000-0000B6120000}"/>
    <cellStyle name="Normal 5 2 2 2 2" xfId="708" xr:uid="{00000000-0005-0000-0000-0000B7120000}"/>
    <cellStyle name="Normal 5 2 2 2 2 2" xfId="1174" xr:uid="{00000000-0005-0000-0000-0000B8120000}"/>
    <cellStyle name="Normal 5 2 2 2 2 2 2" xfId="1515" xr:uid="{00000000-0005-0000-0000-0000B9120000}"/>
    <cellStyle name="Normal 5 2 2 2 2 2 2 2" xfId="3472" xr:uid="{00000000-0005-0000-0000-0000BA120000}"/>
    <cellStyle name="Normal 5 2 2 2 2 2 2 2 2" xfId="14138" xr:uid="{00000000-0005-0000-0000-0000BB120000}"/>
    <cellStyle name="Normal 5 2 2 2 2 2 2 2 3" xfId="8914" xr:uid="{00000000-0005-0000-0000-0000BC120000}"/>
    <cellStyle name="Normal 5 2 2 2 2 2 2 3" xfId="8915" xr:uid="{00000000-0005-0000-0000-0000BD120000}"/>
    <cellStyle name="Normal 5 2 2 2 2 2 2 4" xfId="7111" xr:uid="{00000000-0005-0000-0000-0000BE120000}"/>
    <cellStyle name="Normal 5 2 2 2 2 2 2 5" xfId="12325" xr:uid="{00000000-0005-0000-0000-0000BF120000}"/>
    <cellStyle name="Normal 5 2 2 2 2 2 2 6" xfId="5286" xr:uid="{00000000-0005-0000-0000-0000C0120000}"/>
    <cellStyle name="Normal 5 2 2 2 2 2 3" xfId="3143" xr:uid="{00000000-0005-0000-0000-0000C1120000}"/>
    <cellStyle name="Normal 5 2 2 2 2 2 3 2" xfId="13809" xr:uid="{00000000-0005-0000-0000-0000C2120000}"/>
    <cellStyle name="Normal 5 2 2 2 2 2 3 3" xfId="8916" xr:uid="{00000000-0005-0000-0000-0000C3120000}"/>
    <cellStyle name="Normal 5 2 2 2 2 2 4" xfId="8917" xr:uid="{00000000-0005-0000-0000-0000C4120000}"/>
    <cellStyle name="Normal 5 2 2 2 2 2 5" xfId="6782" xr:uid="{00000000-0005-0000-0000-0000C5120000}"/>
    <cellStyle name="Normal 5 2 2 2 2 2 6" xfId="11996" xr:uid="{00000000-0005-0000-0000-0000C6120000}"/>
    <cellStyle name="Normal 5 2 2 2 2 2 7" xfId="4957" xr:uid="{00000000-0005-0000-0000-0000C7120000}"/>
    <cellStyle name="Normal 5 2 2 2 2 3" xfId="1514" xr:uid="{00000000-0005-0000-0000-0000C8120000}"/>
    <cellStyle name="Normal 5 2 2 2 2 3 2" xfId="3471" xr:uid="{00000000-0005-0000-0000-0000C9120000}"/>
    <cellStyle name="Normal 5 2 2 2 2 3 2 2" xfId="14137" xr:uid="{00000000-0005-0000-0000-0000CA120000}"/>
    <cellStyle name="Normal 5 2 2 2 2 3 2 3" xfId="8918" xr:uid="{00000000-0005-0000-0000-0000CB120000}"/>
    <cellStyle name="Normal 5 2 2 2 2 3 3" xfId="8919" xr:uid="{00000000-0005-0000-0000-0000CC120000}"/>
    <cellStyle name="Normal 5 2 2 2 2 3 4" xfId="7110" xr:uid="{00000000-0005-0000-0000-0000CD120000}"/>
    <cellStyle name="Normal 5 2 2 2 2 3 5" xfId="12324" xr:uid="{00000000-0005-0000-0000-0000CE120000}"/>
    <cellStyle name="Normal 5 2 2 2 2 3 6" xfId="5285" xr:uid="{00000000-0005-0000-0000-0000CF120000}"/>
    <cellStyle name="Normal 5 2 2 2 2 4" xfId="2776" xr:uid="{00000000-0005-0000-0000-0000D0120000}"/>
    <cellStyle name="Normal 5 2 2 2 2 4 2" xfId="13442" xr:uid="{00000000-0005-0000-0000-0000D1120000}"/>
    <cellStyle name="Normal 5 2 2 2 2 4 3" xfId="8920" xr:uid="{00000000-0005-0000-0000-0000D2120000}"/>
    <cellStyle name="Normal 5 2 2 2 2 5" xfId="8921" xr:uid="{00000000-0005-0000-0000-0000D3120000}"/>
    <cellStyle name="Normal 5 2 2 2 2 6" xfId="6415" xr:uid="{00000000-0005-0000-0000-0000D4120000}"/>
    <cellStyle name="Normal 5 2 2 2 2 7" xfId="11629" xr:uid="{00000000-0005-0000-0000-0000D5120000}"/>
    <cellStyle name="Normal 5 2 2 2 2 8" xfId="4590" xr:uid="{00000000-0005-0000-0000-0000D6120000}"/>
    <cellStyle name="Normal 5 2 2 2 3" xfId="861" xr:uid="{00000000-0005-0000-0000-0000D7120000}"/>
    <cellStyle name="Normal 5 2 2 2 3 2" xfId="1516" xr:uid="{00000000-0005-0000-0000-0000D8120000}"/>
    <cellStyle name="Normal 5 2 2 2 3 2 2" xfId="3473" xr:uid="{00000000-0005-0000-0000-0000D9120000}"/>
    <cellStyle name="Normal 5 2 2 2 3 2 2 2" xfId="14139" xr:uid="{00000000-0005-0000-0000-0000DA120000}"/>
    <cellStyle name="Normal 5 2 2 2 3 2 2 3" xfId="8922" xr:uid="{00000000-0005-0000-0000-0000DB120000}"/>
    <cellStyle name="Normal 5 2 2 2 3 2 3" xfId="8923" xr:uid="{00000000-0005-0000-0000-0000DC120000}"/>
    <cellStyle name="Normal 5 2 2 2 3 2 4" xfId="7112" xr:uid="{00000000-0005-0000-0000-0000DD120000}"/>
    <cellStyle name="Normal 5 2 2 2 3 2 5" xfId="12326" xr:uid="{00000000-0005-0000-0000-0000DE120000}"/>
    <cellStyle name="Normal 5 2 2 2 3 2 6" xfId="5287" xr:uid="{00000000-0005-0000-0000-0000DF120000}"/>
    <cellStyle name="Normal 5 2 2 2 3 3" xfId="2914" xr:uid="{00000000-0005-0000-0000-0000E0120000}"/>
    <cellStyle name="Normal 5 2 2 2 3 3 2" xfId="13580" xr:uid="{00000000-0005-0000-0000-0000E1120000}"/>
    <cellStyle name="Normal 5 2 2 2 3 3 3" xfId="8924" xr:uid="{00000000-0005-0000-0000-0000E2120000}"/>
    <cellStyle name="Normal 5 2 2 2 3 4" xfId="8925" xr:uid="{00000000-0005-0000-0000-0000E3120000}"/>
    <cellStyle name="Normal 5 2 2 2 3 5" xfId="6553" xr:uid="{00000000-0005-0000-0000-0000E4120000}"/>
    <cellStyle name="Normal 5 2 2 2 3 6" xfId="11767" xr:uid="{00000000-0005-0000-0000-0000E5120000}"/>
    <cellStyle name="Normal 5 2 2 2 3 7" xfId="4728" xr:uid="{00000000-0005-0000-0000-0000E6120000}"/>
    <cellStyle name="Normal 5 2 2 2 4" xfId="1513" xr:uid="{00000000-0005-0000-0000-0000E7120000}"/>
    <cellStyle name="Normal 5 2 2 2 4 2" xfId="3470" xr:uid="{00000000-0005-0000-0000-0000E8120000}"/>
    <cellStyle name="Normal 5 2 2 2 4 2 2" xfId="14136" xr:uid="{00000000-0005-0000-0000-0000E9120000}"/>
    <cellStyle name="Normal 5 2 2 2 4 2 3" xfId="8926" xr:uid="{00000000-0005-0000-0000-0000EA120000}"/>
    <cellStyle name="Normal 5 2 2 2 4 3" xfId="8927" xr:uid="{00000000-0005-0000-0000-0000EB120000}"/>
    <cellStyle name="Normal 5 2 2 2 4 4" xfId="7109" xr:uid="{00000000-0005-0000-0000-0000EC120000}"/>
    <cellStyle name="Normal 5 2 2 2 4 5" xfId="12323" xr:uid="{00000000-0005-0000-0000-0000ED120000}"/>
    <cellStyle name="Normal 5 2 2 2 4 6" xfId="5284" xr:uid="{00000000-0005-0000-0000-0000EE120000}"/>
    <cellStyle name="Normal 5 2 2 2 5" xfId="2168" xr:uid="{00000000-0005-0000-0000-0000EF120000}"/>
    <cellStyle name="Normal 5 2 2 2 5 2" xfId="4022" xr:uid="{00000000-0005-0000-0000-0000F0120000}"/>
    <cellStyle name="Normal 5 2 2 2 5 2 2" xfId="14685" xr:uid="{00000000-0005-0000-0000-0000F1120000}"/>
    <cellStyle name="Normal 5 2 2 2 5 2 3" xfId="8928" xr:uid="{00000000-0005-0000-0000-0000F2120000}"/>
    <cellStyle name="Normal 5 2 2 2 5 3" xfId="8929" xr:uid="{00000000-0005-0000-0000-0000F3120000}"/>
    <cellStyle name="Normal 5 2 2 2 5 4" xfId="7661" xr:uid="{00000000-0005-0000-0000-0000F4120000}"/>
    <cellStyle name="Normal 5 2 2 2 5 5" xfId="12872" xr:uid="{00000000-0005-0000-0000-0000F5120000}"/>
    <cellStyle name="Normal 5 2 2 2 5 6" xfId="5833" xr:uid="{00000000-0005-0000-0000-0000F6120000}"/>
    <cellStyle name="Normal 5 2 2 2 6" xfId="2313" xr:uid="{00000000-0005-0000-0000-0000F7120000}"/>
    <cellStyle name="Normal 5 2 2 2 6 2" xfId="4157" xr:uid="{00000000-0005-0000-0000-0000F8120000}"/>
    <cellStyle name="Normal 5 2 2 2 6 2 2" xfId="14820" xr:uid="{00000000-0005-0000-0000-0000F9120000}"/>
    <cellStyle name="Normal 5 2 2 2 6 2 3" xfId="8930" xr:uid="{00000000-0005-0000-0000-0000FA120000}"/>
    <cellStyle name="Normal 5 2 2 2 6 3" xfId="7796" xr:uid="{00000000-0005-0000-0000-0000FB120000}"/>
    <cellStyle name="Normal 5 2 2 2 6 4" xfId="13007" xr:uid="{00000000-0005-0000-0000-0000FC120000}"/>
    <cellStyle name="Normal 5 2 2 2 6 5" xfId="5968" xr:uid="{00000000-0005-0000-0000-0000FD120000}"/>
    <cellStyle name="Normal 5 2 2 2 7" xfId="2641" xr:uid="{00000000-0005-0000-0000-0000FE120000}"/>
    <cellStyle name="Normal 5 2 2 2 7 2" xfId="13307" xr:uid="{00000000-0005-0000-0000-0000FF120000}"/>
    <cellStyle name="Normal 5 2 2 2 7 3" xfId="8931" xr:uid="{00000000-0005-0000-0000-000000130000}"/>
    <cellStyle name="Normal 5 2 2 2 8" xfId="8932" xr:uid="{00000000-0005-0000-0000-000001130000}"/>
    <cellStyle name="Normal 5 2 2 2 9" xfId="6280" xr:uid="{00000000-0005-0000-0000-000002130000}"/>
    <cellStyle name="Normal 5 2 2 3" xfId="611" xr:uid="{00000000-0005-0000-0000-000003130000}"/>
    <cellStyle name="Normal 5 2 2 3 10" xfId="11537" xr:uid="{00000000-0005-0000-0000-000004130000}"/>
    <cellStyle name="Normal 5 2 2 3 11" xfId="4498" xr:uid="{00000000-0005-0000-0000-000005130000}"/>
    <cellStyle name="Normal 5 2 2 3 2" xfId="752" xr:uid="{00000000-0005-0000-0000-000006130000}"/>
    <cellStyle name="Normal 5 2 2 3 2 2" xfId="1217" xr:uid="{00000000-0005-0000-0000-000007130000}"/>
    <cellStyle name="Normal 5 2 2 3 2 2 2" xfId="1519" xr:uid="{00000000-0005-0000-0000-000008130000}"/>
    <cellStyle name="Normal 5 2 2 3 2 2 2 2" xfId="3476" xr:uid="{00000000-0005-0000-0000-000009130000}"/>
    <cellStyle name="Normal 5 2 2 3 2 2 2 2 2" xfId="14142" xr:uid="{00000000-0005-0000-0000-00000A130000}"/>
    <cellStyle name="Normal 5 2 2 3 2 2 2 2 3" xfId="8933" xr:uid="{00000000-0005-0000-0000-00000B130000}"/>
    <cellStyle name="Normal 5 2 2 3 2 2 2 3" xfId="8934" xr:uid="{00000000-0005-0000-0000-00000C130000}"/>
    <cellStyle name="Normal 5 2 2 3 2 2 2 4" xfId="7115" xr:uid="{00000000-0005-0000-0000-00000D130000}"/>
    <cellStyle name="Normal 5 2 2 3 2 2 2 5" xfId="12329" xr:uid="{00000000-0005-0000-0000-00000E130000}"/>
    <cellStyle name="Normal 5 2 2 3 2 2 2 6" xfId="5290" xr:uid="{00000000-0005-0000-0000-00000F130000}"/>
    <cellStyle name="Normal 5 2 2 3 2 2 3" xfId="3186" xr:uid="{00000000-0005-0000-0000-000010130000}"/>
    <cellStyle name="Normal 5 2 2 3 2 2 3 2" xfId="13852" xr:uid="{00000000-0005-0000-0000-000011130000}"/>
    <cellStyle name="Normal 5 2 2 3 2 2 3 3" xfId="8935" xr:uid="{00000000-0005-0000-0000-000012130000}"/>
    <cellStyle name="Normal 5 2 2 3 2 2 4" xfId="8936" xr:uid="{00000000-0005-0000-0000-000013130000}"/>
    <cellStyle name="Normal 5 2 2 3 2 2 5" xfId="6825" xr:uid="{00000000-0005-0000-0000-000014130000}"/>
    <cellStyle name="Normal 5 2 2 3 2 2 6" xfId="12039" xr:uid="{00000000-0005-0000-0000-000015130000}"/>
    <cellStyle name="Normal 5 2 2 3 2 2 7" xfId="5000" xr:uid="{00000000-0005-0000-0000-000016130000}"/>
    <cellStyle name="Normal 5 2 2 3 2 3" xfId="1518" xr:uid="{00000000-0005-0000-0000-000017130000}"/>
    <cellStyle name="Normal 5 2 2 3 2 3 2" xfId="3475" xr:uid="{00000000-0005-0000-0000-000018130000}"/>
    <cellStyle name="Normal 5 2 2 3 2 3 2 2" xfId="14141" xr:uid="{00000000-0005-0000-0000-000019130000}"/>
    <cellStyle name="Normal 5 2 2 3 2 3 2 3" xfId="8937" xr:uid="{00000000-0005-0000-0000-00001A130000}"/>
    <cellStyle name="Normal 5 2 2 3 2 3 3" xfId="8938" xr:uid="{00000000-0005-0000-0000-00001B130000}"/>
    <cellStyle name="Normal 5 2 2 3 2 3 4" xfId="7114" xr:uid="{00000000-0005-0000-0000-00001C130000}"/>
    <cellStyle name="Normal 5 2 2 3 2 3 5" xfId="12328" xr:uid="{00000000-0005-0000-0000-00001D130000}"/>
    <cellStyle name="Normal 5 2 2 3 2 3 6" xfId="5289" xr:uid="{00000000-0005-0000-0000-00001E130000}"/>
    <cellStyle name="Normal 5 2 2 3 2 4" xfId="2819" xr:uid="{00000000-0005-0000-0000-00001F130000}"/>
    <cellStyle name="Normal 5 2 2 3 2 4 2" xfId="13485" xr:uid="{00000000-0005-0000-0000-000020130000}"/>
    <cellStyle name="Normal 5 2 2 3 2 4 3" xfId="8939" xr:uid="{00000000-0005-0000-0000-000021130000}"/>
    <cellStyle name="Normal 5 2 2 3 2 5" xfId="8940" xr:uid="{00000000-0005-0000-0000-000022130000}"/>
    <cellStyle name="Normal 5 2 2 3 2 6" xfId="6458" xr:uid="{00000000-0005-0000-0000-000023130000}"/>
    <cellStyle name="Normal 5 2 2 3 2 7" xfId="11672" xr:uid="{00000000-0005-0000-0000-000024130000}"/>
    <cellStyle name="Normal 5 2 2 3 2 8" xfId="4633" xr:uid="{00000000-0005-0000-0000-000025130000}"/>
    <cellStyle name="Normal 5 2 2 3 3" xfId="905" xr:uid="{00000000-0005-0000-0000-000026130000}"/>
    <cellStyle name="Normal 5 2 2 3 3 2" xfId="1520" xr:uid="{00000000-0005-0000-0000-000027130000}"/>
    <cellStyle name="Normal 5 2 2 3 3 2 2" xfId="3477" xr:uid="{00000000-0005-0000-0000-000028130000}"/>
    <cellStyle name="Normal 5 2 2 3 3 2 2 2" xfId="14143" xr:uid="{00000000-0005-0000-0000-000029130000}"/>
    <cellStyle name="Normal 5 2 2 3 3 2 2 3" xfId="8941" xr:uid="{00000000-0005-0000-0000-00002A130000}"/>
    <cellStyle name="Normal 5 2 2 3 3 2 3" xfId="8942" xr:uid="{00000000-0005-0000-0000-00002B130000}"/>
    <cellStyle name="Normal 5 2 2 3 3 2 4" xfId="7116" xr:uid="{00000000-0005-0000-0000-00002C130000}"/>
    <cellStyle name="Normal 5 2 2 3 3 2 5" xfId="12330" xr:uid="{00000000-0005-0000-0000-00002D130000}"/>
    <cellStyle name="Normal 5 2 2 3 3 2 6" xfId="5291" xr:uid="{00000000-0005-0000-0000-00002E130000}"/>
    <cellStyle name="Normal 5 2 2 3 3 3" xfId="2957" xr:uid="{00000000-0005-0000-0000-00002F130000}"/>
    <cellStyle name="Normal 5 2 2 3 3 3 2" xfId="13623" xr:uid="{00000000-0005-0000-0000-000030130000}"/>
    <cellStyle name="Normal 5 2 2 3 3 3 3" xfId="8943" xr:uid="{00000000-0005-0000-0000-000031130000}"/>
    <cellStyle name="Normal 5 2 2 3 3 4" xfId="8944" xr:uid="{00000000-0005-0000-0000-000032130000}"/>
    <cellStyle name="Normal 5 2 2 3 3 5" xfId="6596" xr:uid="{00000000-0005-0000-0000-000033130000}"/>
    <cellStyle name="Normal 5 2 2 3 3 6" xfId="11810" xr:uid="{00000000-0005-0000-0000-000034130000}"/>
    <cellStyle name="Normal 5 2 2 3 3 7" xfId="4771" xr:uid="{00000000-0005-0000-0000-000035130000}"/>
    <cellStyle name="Normal 5 2 2 3 4" xfId="1517" xr:uid="{00000000-0005-0000-0000-000036130000}"/>
    <cellStyle name="Normal 5 2 2 3 4 2" xfId="3474" xr:uid="{00000000-0005-0000-0000-000037130000}"/>
    <cellStyle name="Normal 5 2 2 3 4 2 2" xfId="14140" xr:uid="{00000000-0005-0000-0000-000038130000}"/>
    <cellStyle name="Normal 5 2 2 3 4 2 3" xfId="8945" xr:uid="{00000000-0005-0000-0000-000039130000}"/>
    <cellStyle name="Normal 5 2 2 3 4 3" xfId="8946" xr:uid="{00000000-0005-0000-0000-00003A130000}"/>
    <cellStyle name="Normal 5 2 2 3 4 4" xfId="7113" xr:uid="{00000000-0005-0000-0000-00003B130000}"/>
    <cellStyle name="Normal 5 2 2 3 4 5" xfId="12327" xr:uid="{00000000-0005-0000-0000-00003C130000}"/>
    <cellStyle name="Normal 5 2 2 3 4 6" xfId="5288" xr:uid="{00000000-0005-0000-0000-00003D130000}"/>
    <cellStyle name="Normal 5 2 2 3 5" xfId="2212" xr:uid="{00000000-0005-0000-0000-00003E130000}"/>
    <cellStyle name="Normal 5 2 2 3 5 2" xfId="4065" xr:uid="{00000000-0005-0000-0000-00003F130000}"/>
    <cellStyle name="Normal 5 2 2 3 5 2 2" xfId="14728" xr:uid="{00000000-0005-0000-0000-000040130000}"/>
    <cellStyle name="Normal 5 2 2 3 5 2 3" xfId="8947" xr:uid="{00000000-0005-0000-0000-000041130000}"/>
    <cellStyle name="Normal 5 2 2 3 5 3" xfId="8948" xr:uid="{00000000-0005-0000-0000-000042130000}"/>
    <cellStyle name="Normal 5 2 2 3 5 4" xfId="7704" xr:uid="{00000000-0005-0000-0000-000043130000}"/>
    <cellStyle name="Normal 5 2 2 3 5 5" xfId="12915" xr:uid="{00000000-0005-0000-0000-000044130000}"/>
    <cellStyle name="Normal 5 2 2 3 5 6" xfId="5876" xr:uid="{00000000-0005-0000-0000-000045130000}"/>
    <cellStyle name="Normal 5 2 2 3 6" xfId="2356" xr:uid="{00000000-0005-0000-0000-000046130000}"/>
    <cellStyle name="Normal 5 2 2 3 6 2" xfId="4200" xr:uid="{00000000-0005-0000-0000-000047130000}"/>
    <cellStyle name="Normal 5 2 2 3 6 2 2" xfId="14863" xr:uid="{00000000-0005-0000-0000-000048130000}"/>
    <cellStyle name="Normal 5 2 2 3 6 2 3" xfId="8949" xr:uid="{00000000-0005-0000-0000-000049130000}"/>
    <cellStyle name="Normal 5 2 2 3 6 3" xfId="7839" xr:uid="{00000000-0005-0000-0000-00004A130000}"/>
    <cellStyle name="Normal 5 2 2 3 6 4" xfId="13050" xr:uid="{00000000-0005-0000-0000-00004B130000}"/>
    <cellStyle name="Normal 5 2 2 3 6 5" xfId="6011" xr:uid="{00000000-0005-0000-0000-00004C130000}"/>
    <cellStyle name="Normal 5 2 2 3 7" xfId="2684" xr:uid="{00000000-0005-0000-0000-00004D130000}"/>
    <cellStyle name="Normal 5 2 2 3 7 2" xfId="13350" xr:uid="{00000000-0005-0000-0000-00004E130000}"/>
    <cellStyle name="Normal 5 2 2 3 7 3" xfId="8950" xr:uid="{00000000-0005-0000-0000-00004F130000}"/>
    <cellStyle name="Normal 5 2 2 3 8" xfId="8951" xr:uid="{00000000-0005-0000-0000-000050130000}"/>
    <cellStyle name="Normal 5 2 2 3 9" xfId="6323" xr:uid="{00000000-0005-0000-0000-000051130000}"/>
    <cellStyle name="Normal 5 2 2 4" xfId="445" xr:uid="{00000000-0005-0000-0000-000052130000}"/>
    <cellStyle name="Normal 5 2 2 4 2" xfId="1015" xr:uid="{00000000-0005-0000-0000-000053130000}"/>
    <cellStyle name="Normal 5 2 2 4 2 2" xfId="1522" xr:uid="{00000000-0005-0000-0000-000054130000}"/>
    <cellStyle name="Normal 5 2 2 4 2 2 2" xfId="3479" xr:uid="{00000000-0005-0000-0000-000055130000}"/>
    <cellStyle name="Normal 5 2 2 4 2 2 2 2" xfId="14145" xr:uid="{00000000-0005-0000-0000-000056130000}"/>
    <cellStyle name="Normal 5 2 2 4 2 2 2 3" xfId="8952" xr:uid="{00000000-0005-0000-0000-000057130000}"/>
    <cellStyle name="Normal 5 2 2 4 2 2 3" xfId="8953" xr:uid="{00000000-0005-0000-0000-000058130000}"/>
    <cellStyle name="Normal 5 2 2 4 2 2 4" xfId="7118" xr:uid="{00000000-0005-0000-0000-000059130000}"/>
    <cellStyle name="Normal 5 2 2 4 2 2 5" xfId="12332" xr:uid="{00000000-0005-0000-0000-00005A130000}"/>
    <cellStyle name="Normal 5 2 2 4 2 2 6" xfId="5293" xr:uid="{00000000-0005-0000-0000-00005B130000}"/>
    <cellStyle name="Normal 5 2 2 4 2 3" xfId="3047" xr:uid="{00000000-0005-0000-0000-00005C130000}"/>
    <cellStyle name="Normal 5 2 2 4 2 3 2" xfId="13713" xr:uid="{00000000-0005-0000-0000-00005D130000}"/>
    <cellStyle name="Normal 5 2 2 4 2 3 3" xfId="8954" xr:uid="{00000000-0005-0000-0000-00005E130000}"/>
    <cellStyle name="Normal 5 2 2 4 2 4" xfId="8955" xr:uid="{00000000-0005-0000-0000-00005F130000}"/>
    <cellStyle name="Normal 5 2 2 4 2 5" xfId="6686" xr:uid="{00000000-0005-0000-0000-000060130000}"/>
    <cellStyle name="Normal 5 2 2 4 2 6" xfId="11900" xr:uid="{00000000-0005-0000-0000-000061130000}"/>
    <cellStyle name="Normal 5 2 2 4 2 7" xfId="4861" xr:uid="{00000000-0005-0000-0000-000062130000}"/>
    <cellStyle name="Normal 5 2 2 4 3" xfId="1521" xr:uid="{00000000-0005-0000-0000-000063130000}"/>
    <cellStyle name="Normal 5 2 2 4 3 2" xfId="3478" xr:uid="{00000000-0005-0000-0000-000064130000}"/>
    <cellStyle name="Normal 5 2 2 4 3 2 2" xfId="14144" xr:uid="{00000000-0005-0000-0000-000065130000}"/>
    <cellStyle name="Normal 5 2 2 4 3 2 3" xfId="8956" xr:uid="{00000000-0005-0000-0000-000066130000}"/>
    <cellStyle name="Normal 5 2 2 4 3 3" xfId="8957" xr:uid="{00000000-0005-0000-0000-000067130000}"/>
    <cellStyle name="Normal 5 2 2 4 3 4" xfId="7117" xr:uid="{00000000-0005-0000-0000-000068130000}"/>
    <cellStyle name="Normal 5 2 2 4 3 5" xfId="12331" xr:uid="{00000000-0005-0000-0000-000069130000}"/>
    <cellStyle name="Normal 5 2 2 4 3 6" xfId="5292" xr:uid="{00000000-0005-0000-0000-00006A130000}"/>
    <cellStyle name="Normal 5 2 2 4 4" xfId="2595" xr:uid="{00000000-0005-0000-0000-00006B130000}"/>
    <cellStyle name="Normal 5 2 2 4 4 2" xfId="13261" xr:uid="{00000000-0005-0000-0000-00006C130000}"/>
    <cellStyle name="Normal 5 2 2 4 4 3" xfId="8958" xr:uid="{00000000-0005-0000-0000-00006D130000}"/>
    <cellStyle name="Normal 5 2 2 4 5" xfId="8959" xr:uid="{00000000-0005-0000-0000-00006E130000}"/>
    <cellStyle name="Normal 5 2 2 4 6" xfId="6234" xr:uid="{00000000-0005-0000-0000-00006F130000}"/>
    <cellStyle name="Normal 5 2 2 4 7" xfId="11448" xr:uid="{00000000-0005-0000-0000-000070130000}"/>
    <cellStyle name="Normal 5 2 2 4 8" xfId="4409" xr:uid="{00000000-0005-0000-0000-000071130000}"/>
    <cellStyle name="Normal 5 2 2 5" xfId="662" xr:uid="{00000000-0005-0000-0000-000072130000}"/>
    <cellStyle name="Normal 5 2 2 5 2" xfId="1128" xr:uid="{00000000-0005-0000-0000-000073130000}"/>
    <cellStyle name="Normal 5 2 2 5 2 2" xfId="1524" xr:uid="{00000000-0005-0000-0000-000074130000}"/>
    <cellStyle name="Normal 5 2 2 5 2 2 2" xfId="3481" xr:uid="{00000000-0005-0000-0000-000075130000}"/>
    <cellStyle name="Normal 5 2 2 5 2 2 2 2" xfId="14147" xr:uid="{00000000-0005-0000-0000-000076130000}"/>
    <cellStyle name="Normal 5 2 2 5 2 2 2 3" xfId="8960" xr:uid="{00000000-0005-0000-0000-000077130000}"/>
    <cellStyle name="Normal 5 2 2 5 2 2 3" xfId="8961" xr:uid="{00000000-0005-0000-0000-000078130000}"/>
    <cellStyle name="Normal 5 2 2 5 2 2 4" xfId="7120" xr:uid="{00000000-0005-0000-0000-000079130000}"/>
    <cellStyle name="Normal 5 2 2 5 2 2 5" xfId="12334" xr:uid="{00000000-0005-0000-0000-00007A130000}"/>
    <cellStyle name="Normal 5 2 2 5 2 2 6" xfId="5295" xr:uid="{00000000-0005-0000-0000-00007B130000}"/>
    <cellStyle name="Normal 5 2 2 5 2 3" xfId="3097" xr:uid="{00000000-0005-0000-0000-00007C130000}"/>
    <cellStyle name="Normal 5 2 2 5 2 3 2" xfId="13763" xr:uid="{00000000-0005-0000-0000-00007D130000}"/>
    <cellStyle name="Normal 5 2 2 5 2 3 3" xfId="8962" xr:uid="{00000000-0005-0000-0000-00007E130000}"/>
    <cellStyle name="Normal 5 2 2 5 2 4" xfId="8963" xr:uid="{00000000-0005-0000-0000-00007F130000}"/>
    <cellStyle name="Normal 5 2 2 5 2 5" xfId="6736" xr:uid="{00000000-0005-0000-0000-000080130000}"/>
    <cellStyle name="Normal 5 2 2 5 2 6" xfId="11950" xr:uid="{00000000-0005-0000-0000-000081130000}"/>
    <cellStyle name="Normal 5 2 2 5 2 7" xfId="4911" xr:uid="{00000000-0005-0000-0000-000082130000}"/>
    <cellStyle name="Normal 5 2 2 5 3" xfId="1523" xr:uid="{00000000-0005-0000-0000-000083130000}"/>
    <cellStyle name="Normal 5 2 2 5 3 2" xfId="3480" xr:uid="{00000000-0005-0000-0000-000084130000}"/>
    <cellStyle name="Normal 5 2 2 5 3 2 2" xfId="14146" xr:uid="{00000000-0005-0000-0000-000085130000}"/>
    <cellStyle name="Normal 5 2 2 5 3 2 3" xfId="8964" xr:uid="{00000000-0005-0000-0000-000086130000}"/>
    <cellStyle name="Normal 5 2 2 5 3 3" xfId="8965" xr:uid="{00000000-0005-0000-0000-000087130000}"/>
    <cellStyle name="Normal 5 2 2 5 3 4" xfId="7119" xr:uid="{00000000-0005-0000-0000-000088130000}"/>
    <cellStyle name="Normal 5 2 2 5 3 5" xfId="12333" xr:uid="{00000000-0005-0000-0000-000089130000}"/>
    <cellStyle name="Normal 5 2 2 5 3 6" xfId="5294" xr:uid="{00000000-0005-0000-0000-00008A130000}"/>
    <cellStyle name="Normal 5 2 2 5 4" xfId="2730" xr:uid="{00000000-0005-0000-0000-00008B130000}"/>
    <cellStyle name="Normal 5 2 2 5 4 2" xfId="13396" xr:uid="{00000000-0005-0000-0000-00008C130000}"/>
    <cellStyle name="Normal 5 2 2 5 4 3" xfId="8966" xr:uid="{00000000-0005-0000-0000-00008D130000}"/>
    <cellStyle name="Normal 5 2 2 5 5" xfId="8967" xr:uid="{00000000-0005-0000-0000-00008E130000}"/>
    <cellStyle name="Normal 5 2 2 5 6" xfId="6369" xr:uid="{00000000-0005-0000-0000-00008F130000}"/>
    <cellStyle name="Normal 5 2 2 5 7" xfId="11583" xr:uid="{00000000-0005-0000-0000-000090130000}"/>
    <cellStyle name="Normal 5 2 2 5 8" xfId="4544" xr:uid="{00000000-0005-0000-0000-000091130000}"/>
    <cellStyle name="Normal 5 2 2 6" xfId="329" xr:uid="{00000000-0005-0000-0000-000092130000}"/>
    <cellStyle name="Normal 5 2 2 6 2" xfId="957" xr:uid="{00000000-0005-0000-0000-000093130000}"/>
    <cellStyle name="Normal 5 2 2 6 2 2" xfId="1526" xr:uid="{00000000-0005-0000-0000-000094130000}"/>
    <cellStyle name="Normal 5 2 2 6 2 2 2" xfId="3483" xr:uid="{00000000-0005-0000-0000-000095130000}"/>
    <cellStyle name="Normal 5 2 2 6 2 2 2 2" xfId="14149" xr:uid="{00000000-0005-0000-0000-000096130000}"/>
    <cellStyle name="Normal 5 2 2 6 2 2 2 3" xfId="8968" xr:uid="{00000000-0005-0000-0000-000097130000}"/>
    <cellStyle name="Normal 5 2 2 6 2 2 3" xfId="8969" xr:uid="{00000000-0005-0000-0000-000098130000}"/>
    <cellStyle name="Normal 5 2 2 6 2 2 4" xfId="7122" xr:uid="{00000000-0005-0000-0000-000099130000}"/>
    <cellStyle name="Normal 5 2 2 6 2 2 5" xfId="12336" xr:uid="{00000000-0005-0000-0000-00009A130000}"/>
    <cellStyle name="Normal 5 2 2 6 2 2 6" xfId="5297" xr:uid="{00000000-0005-0000-0000-00009B130000}"/>
    <cellStyle name="Normal 5 2 2 6 2 3" xfId="3003" xr:uid="{00000000-0005-0000-0000-00009C130000}"/>
    <cellStyle name="Normal 5 2 2 6 2 3 2" xfId="13669" xr:uid="{00000000-0005-0000-0000-00009D130000}"/>
    <cellStyle name="Normal 5 2 2 6 2 3 3" xfId="8970" xr:uid="{00000000-0005-0000-0000-00009E130000}"/>
    <cellStyle name="Normal 5 2 2 6 2 4" xfId="8971" xr:uid="{00000000-0005-0000-0000-00009F130000}"/>
    <cellStyle name="Normal 5 2 2 6 2 5" xfId="6642" xr:uid="{00000000-0005-0000-0000-0000A0130000}"/>
    <cellStyle name="Normal 5 2 2 6 2 6" xfId="11856" xr:uid="{00000000-0005-0000-0000-0000A1130000}"/>
    <cellStyle name="Normal 5 2 2 6 2 7" xfId="4817" xr:uid="{00000000-0005-0000-0000-0000A2130000}"/>
    <cellStyle name="Normal 5 2 2 6 3" xfId="1525" xr:uid="{00000000-0005-0000-0000-0000A3130000}"/>
    <cellStyle name="Normal 5 2 2 6 3 2" xfId="3482" xr:uid="{00000000-0005-0000-0000-0000A4130000}"/>
    <cellStyle name="Normal 5 2 2 6 3 2 2" xfId="14148" xr:uid="{00000000-0005-0000-0000-0000A5130000}"/>
    <cellStyle name="Normal 5 2 2 6 3 2 3" xfId="8972" xr:uid="{00000000-0005-0000-0000-0000A6130000}"/>
    <cellStyle name="Normal 5 2 2 6 3 3" xfId="8973" xr:uid="{00000000-0005-0000-0000-0000A7130000}"/>
    <cellStyle name="Normal 5 2 2 6 3 4" xfId="7121" xr:uid="{00000000-0005-0000-0000-0000A8130000}"/>
    <cellStyle name="Normal 5 2 2 6 3 5" xfId="12335" xr:uid="{00000000-0005-0000-0000-0000A9130000}"/>
    <cellStyle name="Normal 5 2 2 6 3 6" xfId="5296" xr:uid="{00000000-0005-0000-0000-0000AA130000}"/>
    <cellStyle name="Normal 5 2 2 6 4" xfId="2546" xr:uid="{00000000-0005-0000-0000-0000AB130000}"/>
    <cellStyle name="Normal 5 2 2 6 4 2" xfId="13212" xr:uid="{00000000-0005-0000-0000-0000AC130000}"/>
    <cellStyle name="Normal 5 2 2 6 4 3" xfId="8974" xr:uid="{00000000-0005-0000-0000-0000AD130000}"/>
    <cellStyle name="Normal 5 2 2 6 5" xfId="8975" xr:uid="{00000000-0005-0000-0000-0000AE130000}"/>
    <cellStyle name="Normal 5 2 2 6 6" xfId="6185" xr:uid="{00000000-0005-0000-0000-0000AF130000}"/>
    <cellStyle name="Normal 5 2 2 6 7" xfId="11399" xr:uid="{00000000-0005-0000-0000-0000B0130000}"/>
    <cellStyle name="Normal 5 2 2 6 8" xfId="4360" xr:uid="{00000000-0005-0000-0000-0000B1130000}"/>
    <cellStyle name="Normal 5 2 2 7" xfId="811" xr:uid="{00000000-0005-0000-0000-0000B2130000}"/>
    <cellStyle name="Normal 5 2 2 7 2" xfId="1527" xr:uid="{00000000-0005-0000-0000-0000B3130000}"/>
    <cellStyle name="Normal 5 2 2 7 2 2" xfId="3484" xr:uid="{00000000-0005-0000-0000-0000B4130000}"/>
    <cellStyle name="Normal 5 2 2 7 2 2 2" xfId="14150" xr:uid="{00000000-0005-0000-0000-0000B5130000}"/>
    <cellStyle name="Normal 5 2 2 7 2 2 3" xfId="8976" xr:uid="{00000000-0005-0000-0000-0000B6130000}"/>
    <cellStyle name="Normal 5 2 2 7 2 3" xfId="8977" xr:uid="{00000000-0005-0000-0000-0000B7130000}"/>
    <cellStyle name="Normal 5 2 2 7 2 4" xfId="7123" xr:uid="{00000000-0005-0000-0000-0000B8130000}"/>
    <cellStyle name="Normal 5 2 2 7 2 5" xfId="12337" xr:uid="{00000000-0005-0000-0000-0000B9130000}"/>
    <cellStyle name="Normal 5 2 2 7 2 6" xfId="5298" xr:uid="{00000000-0005-0000-0000-0000BA130000}"/>
    <cellStyle name="Normal 5 2 2 7 3" xfId="2868" xr:uid="{00000000-0005-0000-0000-0000BB130000}"/>
    <cellStyle name="Normal 5 2 2 7 3 2" xfId="13534" xr:uid="{00000000-0005-0000-0000-0000BC130000}"/>
    <cellStyle name="Normal 5 2 2 7 3 3" xfId="8978" xr:uid="{00000000-0005-0000-0000-0000BD130000}"/>
    <cellStyle name="Normal 5 2 2 7 4" xfId="8979" xr:uid="{00000000-0005-0000-0000-0000BE130000}"/>
    <cellStyle name="Normal 5 2 2 7 5" xfId="6507" xr:uid="{00000000-0005-0000-0000-0000BF130000}"/>
    <cellStyle name="Normal 5 2 2 7 6" xfId="11721" xr:uid="{00000000-0005-0000-0000-0000C0130000}"/>
    <cellStyle name="Normal 5 2 2 7 7" xfId="4682" xr:uid="{00000000-0005-0000-0000-0000C1130000}"/>
    <cellStyle name="Normal 5 2 2 8" xfId="1278" xr:uid="{00000000-0005-0000-0000-0000C2130000}"/>
    <cellStyle name="Normal 5 2 2 8 2" xfId="3235" xr:uid="{00000000-0005-0000-0000-0000C3130000}"/>
    <cellStyle name="Normal 5 2 2 8 2 2" xfId="13901" xr:uid="{00000000-0005-0000-0000-0000C4130000}"/>
    <cellStyle name="Normal 5 2 2 8 2 3" xfId="8980" xr:uid="{00000000-0005-0000-0000-0000C5130000}"/>
    <cellStyle name="Normal 5 2 2 8 3" xfId="8981" xr:uid="{00000000-0005-0000-0000-0000C6130000}"/>
    <cellStyle name="Normal 5 2 2 8 4" xfId="6874" xr:uid="{00000000-0005-0000-0000-0000C7130000}"/>
    <cellStyle name="Normal 5 2 2 8 5" xfId="12088" xr:uid="{00000000-0005-0000-0000-0000C8130000}"/>
    <cellStyle name="Normal 5 2 2 8 6" xfId="5049" xr:uid="{00000000-0005-0000-0000-0000C9130000}"/>
    <cellStyle name="Normal 5 2 2 9" xfId="221" xr:uid="{00000000-0005-0000-0000-0000CA130000}"/>
    <cellStyle name="Normal 5 2 2 9 2" xfId="2501" xr:uid="{00000000-0005-0000-0000-0000CB130000}"/>
    <cellStyle name="Normal 5 2 2 9 2 2" xfId="13168" xr:uid="{00000000-0005-0000-0000-0000CC130000}"/>
    <cellStyle name="Normal 5 2 2 9 2 3" xfId="8982" xr:uid="{00000000-0005-0000-0000-0000CD130000}"/>
    <cellStyle name="Normal 5 2 2 9 3" xfId="8983" xr:uid="{00000000-0005-0000-0000-0000CE130000}"/>
    <cellStyle name="Normal 5 2 2 9 4" xfId="6140" xr:uid="{00000000-0005-0000-0000-0000CF130000}"/>
    <cellStyle name="Normal 5 2 2 9 5" xfId="11355" xr:uid="{00000000-0005-0000-0000-0000D0130000}"/>
    <cellStyle name="Normal 5 2 2 9 6" xfId="4316" xr:uid="{00000000-0005-0000-0000-0000D1130000}"/>
    <cellStyle name="Normal 5 2 3" xfId="138" xr:uid="{00000000-0005-0000-0000-0000D2130000}"/>
    <cellStyle name="Normal 5 2 3 10" xfId="2117" xr:uid="{00000000-0005-0000-0000-0000D3130000}"/>
    <cellStyle name="Normal 5 2 3 10 2" xfId="3976" xr:uid="{00000000-0005-0000-0000-0000D4130000}"/>
    <cellStyle name="Normal 5 2 3 10 2 2" xfId="14639" xr:uid="{00000000-0005-0000-0000-0000D5130000}"/>
    <cellStyle name="Normal 5 2 3 10 2 3" xfId="8984" xr:uid="{00000000-0005-0000-0000-0000D6130000}"/>
    <cellStyle name="Normal 5 2 3 10 3" xfId="8985" xr:uid="{00000000-0005-0000-0000-0000D7130000}"/>
    <cellStyle name="Normal 5 2 3 10 4" xfId="7615" xr:uid="{00000000-0005-0000-0000-0000D8130000}"/>
    <cellStyle name="Normal 5 2 3 10 5" xfId="12826" xr:uid="{00000000-0005-0000-0000-0000D9130000}"/>
    <cellStyle name="Normal 5 2 3 10 6" xfId="5787" xr:uid="{00000000-0005-0000-0000-0000DA130000}"/>
    <cellStyle name="Normal 5 2 3 11" xfId="2268" xr:uid="{00000000-0005-0000-0000-0000DB130000}"/>
    <cellStyle name="Normal 5 2 3 11 2" xfId="4112" xr:uid="{00000000-0005-0000-0000-0000DC130000}"/>
    <cellStyle name="Normal 5 2 3 11 2 2" xfId="14775" xr:uid="{00000000-0005-0000-0000-0000DD130000}"/>
    <cellStyle name="Normal 5 2 3 11 2 3" xfId="8986" xr:uid="{00000000-0005-0000-0000-0000DE130000}"/>
    <cellStyle name="Normal 5 2 3 11 3" xfId="7751" xr:uid="{00000000-0005-0000-0000-0000DF130000}"/>
    <cellStyle name="Normal 5 2 3 11 4" xfId="12962" xr:uid="{00000000-0005-0000-0000-0000E0130000}"/>
    <cellStyle name="Normal 5 2 3 11 5" xfId="5923" xr:uid="{00000000-0005-0000-0000-0000E1130000}"/>
    <cellStyle name="Normal 5 2 3 12" xfId="2474" xr:uid="{00000000-0005-0000-0000-0000E2130000}"/>
    <cellStyle name="Normal 5 2 3 12 2" xfId="8987" xr:uid="{00000000-0005-0000-0000-0000E3130000}"/>
    <cellStyle name="Normal 5 2 3 12 3" xfId="13142" xr:uid="{00000000-0005-0000-0000-0000E4130000}"/>
    <cellStyle name="Normal 5 2 3 12 4" xfId="6065" xr:uid="{00000000-0005-0000-0000-0000E5130000}"/>
    <cellStyle name="Normal 5 2 3 13" xfId="8988" xr:uid="{00000000-0005-0000-0000-0000E6130000}"/>
    <cellStyle name="Normal 5 2 3 14" xfId="6113" xr:uid="{00000000-0005-0000-0000-0000E7130000}"/>
    <cellStyle name="Normal 5 2 3 15" xfId="11329" xr:uid="{00000000-0005-0000-0000-0000E8130000}"/>
    <cellStyle name="Normal 5 2 3 16" xfId="4290" xr:uid="{00000000-0005-0000-0000-0000E9130000}"/>
    <cellStyle name="Normal 5 2 3 2" xfId="538" xr:uid="{00000000-0005-0000-0000-0000EA130000}"/>
    <cellStyle name="Normal 5 2 3 2 10" xfId="11495" xr:uid="{00000000-0005-0000-0000-0000EB130000}"/>
    <cellStyle name="Normal 5 2 3 2 11" xfId="4456" xr:uid="{00000000-0005-0000-0000-0000EC130000}"/>
    <cellStyle name="Normal 5 2 3 2 2" xfId="709" xr:uid="{00000000-0005-0000-0000-0000ED130000}"/>
    <cellStyle name="Normal 5 2 3 2 2 2" xfId="1175" xr:uid="{00000000-0005-0000-0000-0000EE130000}"/>
    <cellStyle name="Normal 5 2 3 2 2 2 2" xfId="1530" xr:uid="{00000000-0005-0000-0000-0000EF130000}"/>
    <cellStyle name="Normal 5 2 3 2 2 2 2 2" xfId="3487" xr:uid="{00000000-0005-0000-0000-0000F0130000}"/>
    <cellStyle name="Normal 5 2 3 2 2 2 2 2 2" xfId="14153" xr:uid="{00000000-0005-0000-0000-0000F1130000}"/>
    <cellStyle name="Normal 5 2 3 2 2 2 2 2 3" xfId="8989" xr:uid="{00000000-0005-0000-0000-0000F2130000}"/>
    <cellStyle name="Normal 5 2 3 2 2 2 2 3" xfId="8990" xr:uid="{00000000-0005-0000-0000-0000F3130000}"/>
    <cellStyle name="Normal 5 2 3 2 2 2 2 4" xfId="7126" xr:uid="{00000000-0005-0000-0000-0000F4130000}"/>
    <cellStyle name="Normal 5 2 3 2 2 2 2 5" xfId="12340" xr:uid="{00000000-0005-0000-0000-0000F5130000}"/>
    <cellStyle name="Normal 5 2 3 2 2 2 2 6" xfId="5301" xr:uid="{00000000-0005-0000-0000-0000F6130000}"/>
    <cellStyle name="Normal 5 2 3 2 2 2 3" xfId="3144" xr:uid="{00000000-0005-0000-0000-0000F7130000}"/>
    <cellStyle name="Normal 5 2 3 2 2 2 3 2" xfId="13810" xr:uid="{00000000-0005-0000-0000-0000F8130000}"/>
    <cellStyle name="Normal 5 2 3 2 2 2 3 3" xfId="8991" xr:uid="{00000000-0005-0000-0000-0000F9130000}"/>
    <cellStyle name="Normal 5 2 3 2 2 2 4" xfId="8992" xr:uid="{00000000-0005-0000-0000-0000FA130000}"/>
    <cellStyle name="Normal 5 2 3 2 2 2 5" xfId="6783" xr:uid="{00000000-0005-0000-0000-0000FB130000}"/>
    <cellStyle name="Normal 5 2 3 2 2 2 6" xfId="11997" xr:uid="{00000000-0005-0000-0000-0000FC130000}"/>
    <cellStyle name="Normal 5 2 3 2 2 2 7" xfId="4958" xr:uid="{00000000-0005-0000-0000-0000FD130000}"/>
    <cellStyle name="Normal 5 2 3 2 2 3" xfId="1529" xr:uid="{00000000-0005-0000-0000-0000FE130000}"/>
    <cellStyle name="Normal 5 2 3 2 2 3 2" xfId="3486" xr:uid="{00000000-0005-0000-0000-0000FF130000}"/>
    <cellStyle name="Normal 5 2 3 2 2 3 2 2" xfId="14152" xr:uid="{00000000-0005-0000-0000-000000140000}"/>
    <cellStyle name="Normal 5 2 3 2 2 3 2 3" xfId="8993" xr:uid="{00000000-0005-0000-0000-000001140000}"/>
    <cellStyle name="Normal 5 2 3 2 2 3 3" xfId="8994" xr:uid="{00000000-0005-0000-0000-000002140000}"/>
    <cellStyle name="Normal 5 2 3 2 2 3 4" xfId="7125" xr:uid="{00000000-0005-0000-0000-000003140000}"/>
    <cellStyle name="Normal 5 2 3 2 2 3 5" xfId="12339" xr:uid="{00000000-0005-0000-0000-000004140000}"/>
    <cellStyle name="Normal 5 2 3 2 2 3 6" xfId="5300" xr:uid="{00000000-0005-0000-0000-000005140000}"/>
    <cellStyle name="Normal 5 2 3 2 2 4" xfId="2777" xr:uid="{00000000-0005-0000-0000-000006140000}"/>
    <cellStyle name="Normal 5 2 3 2 2 4 2" xfId="13443" xr:uid="{00000000-0005-0000-0000-000007140000}"/>
    <cellStyle name="Normal 5 2 3 2 2 4 3" xfId="8995" xr:uid="{00000000-0005-0000-0000-000008140000}"/>
    <cellStyle name="Normal 5 2 3 2 2 5" xfId="8996" xr:uid="{00000000-0005-0000-0000-000009140000}"/>
    <cellStyle name="Normal 5 2 3 2 2 6" xfId="6416" xr:uid="{00000000-0005-0000-0000-00000A140000}"/>
    <cellStyle name="Normal 5 2 3 2 2 7" xfId="11630" xr:uid="{00000000-0005-0000-0000-00000B140000}"/>
    <cellStyle name="Normal 5 2 3 2 2 8" xfId="4591" xr:uid="{00000000-0005-0000-0000-00000C140000}"/>
    <cellStyle name="Normal 5 2 3 2 3" xfId="862" xr:uid="{00000000-0005-0000-0000-00000D140000}"/>
    <cellStyle name="Normal 5 2 3 2 3 2" xfId="1531" xr:uid="{00000000-0005-0000-0000-00000E140000}"/>
    <cellStyle name="Normal 5 2 3 2 3 2 2" xfId="3488" xr:uid="{00000000-0005-0000-0000-00000F140000}"/>
    <cellStyle name="Normal 5 2 3 2 3 2 2 2" xfId="14154" xr:uid="{00000000-0005-0000-0000-000010140000}"/>
    <cellStyle name="Normal 5 2 3 2 3 2 2 3" xfId="8997" xr:uid="{00000000-0005-0000-0000-000011140000}"/>
    <cellStyle name="Normal 5 2 3 2 3 2 3" xfId="8998" xr:uid="{00000000-0005-0000-0000-000012140000}"/>
    <cellStyle name="Normal 5 2 3 2 3 2 4" xfId="7127" xr:uid="{00000000-0005-0000-0000-000013140000}"/>
    <cellStyle name="Normal 5 2 3 2 3 2 5" xfId="12341" xr:uid="{00000000-0005-0000-0000-000014140000}"/>
    <cellStyle name="Normal 5 2 3 2 3 2 6" xfId="5302" xr:uid="{00000000-0005-0000-0000-000015140000}"/>
    <cellStyle name="Normal 5 2 3 2 3 3" xfId="2915" xr:uid="{00000000-0005-0000-0000-000016140000}"/>
    <cellStyle name="Normal 5 2 3 2 3 3 2" xfId="13581" xr:uid="{00000000-0005-0000-0000-000017140000}"/>
    <cellStyle name="Normal 5 2 3 2 3 3 3" xfId="8999" xr:uid="{00000000-0005-0000-0000-000018140000}"/>
    <cellStyle name="Normal 5 2 3 2 3 4" xfId="9000" xr:uid="{00000000-0005-0000-0000-000019140000}"/>
    <cellStyle name="Normal 5 2 3 2 3 5" xfId="6554" xr:uid="{00000000-0005-0000-0000-00001A140000}"/>
    <cellStyle name="Normal 5 2 3 2 3 6" xfId="11768" xr:uid="{00000000-0005-0000-0000-00001B140000}"/>
    <cellStyle name="Normal 5 2 3 2 3 7" xfId="4729" xr:uid="{00000000-0005-0000-0000-00001C140000}"/>
    <cellStyle name="Normal 5 2 3 2 4" xfId="1528" xr:uid="{00000000-0005-0000-0000-00001D140000}"/>
    <cellStyle name="Normal 5 2 3 2 4 2" xfId="3485" xr:uid="{00000000-0005-0000-0000-00001E140000}"/>
    <cellStyle name="Normal 5 2 3 2 4 2 2" xfId="14151" xr:uid="{00000000-0005-0000-0000-00001F140000}"/>
    <cellStyle name="Normal 5 2 3 2 4 2 3" xfId="9001" xr:uid="{00000000-0005-0000-0000-000020140000}"/>
    <cellStyle name="Normal 5 2 3 2 4 3" xfId="9002" xr:uid="{00000000-0005-0000-0000-000021140000}"/>
    <cellStyle name="Normal 5 2 3 2 4 4" xfId="7124" xr:uid="{00000000-0005-0000-0000-000022140000}"/>
    <cellStyle name="Normal 5 2 3 2 4 5" xfId="12338" xr:uid="{00000000-0005-0000-0000-000023140000}"/>
    <cellStyle name="Normal 5 2 3 2 4 6" xfId="5299" xr:uid="{00000000-0005-0000-0000-000024140000}"/>
    <cellStyle name="Normal 5 2 3 2 5" xfId="2169" xr:uid="{00000000-0005-0000-0000-000025140000}"/>
    <cellStyle name="Normal 5 2 3 2 5 2" xfId="4023" xr:uid="{00000000-0005-0000-0000-000026140000}"/>
    <cellStyle name="Normal 5 2 3 2 5 2 2" xfId="14686" xr:uid="{00000000-0005-0000-0000-000027140000}"/>
    <cellStyle name="Normal 5 2 3 2 5 2 3" xfId="9003" xr:uid="{00000000-0005-0000-0000-000028140000}"/>
    <cellStyle name="Normal 5 2 3 2 5 3" xfId="9004" xr:uid="{00000000-0005-0000-0000-000029140000}"/>
    <cellStyle name="Normal 5 2 3 2 5 4" xfId="7662" xr:uid="{00000000-0005-0000-0000-00002A140000}"/>
    <cellStyle name="Normal 5 2 3 2 5 5" xfId="12873" xr:uid="{00000000-0005-0000-0000-00002B140000}"/>
    <cellStyle name="Normal 5 2 3 2 5 6" xfId="5834" xr:uid="{00000000-0005-0000-0000-00002C140000}"/>
    <cellStyle name="Normal 5 2 3 2 6" xfId="2314" xr:uid="{00000000-0005-0000-0000-00002D140000}"/>
    <cellStyle name="Normal 5 2 3 2 6 2" xfId="4158" xr:uid="{00000000-0005-0000-0000-00002E140000}"/>
    <cellStyle name="Normal 5 2 3 2 6 2 2" xfId="14821" xr:uid="{00000000-0005-0000-0000-00002F140000}"/>
    <cellStyle name="Normal 5 2 3 2 6 2 3" xfId="9005" xr:uid="{00000000-0005-0000-0000-000030140000}"/>
    <cellStyle name="Normal 5 2 3 2 6 3" xfId="7797" xr:uid="{00000000-0005-0000-0000-000031140000}"/>
    <cellStyle name="Normal 5 2 3 2 6 4" xfId="13008" xr:uid="{00000000-0005-0000-0000-000032140000}"/>
    <cellStyle name="Normal 5 2 3 2 6 5" xfId="5969" xr:uid="{00000000-0005-0000-0000-000033140000}"/>
    <cellStyle name="Normal 5 2 3 2 7" xfId="2642" xr:uid="{00000000-0005-0000-0000-000034140000}"/>
    <cellStyle name="Normal 5 2 3 2 7 2" xfId="13308" xr:uid="{00000000-0005-0000-0000-000035140000}"/>
    <cellStyle name="Normal 5 2 3 2 7 3" xfId="9006" xr:uid="{00000000-0005-0000-0000-000036140000}"/>
    <cellStyle name="Normal 5 2 3 2 8" xfId="9007" xr:uid="{00000000-0005-0000-0000-000037140000}"/>
    <cellStyle name="Normal 5 2 3 2 9" xfId="6281" xr:uid="{00000000-0005-0000-0000-000038140000}"/>
    <cellStyle name="Normal 5 2 3 3" xfId="612" xr:uid="{00000000-0005-0000-0000-000039140000}"/>
    <cellStyle name="Normal 5 2 3 3 10" xfId="11538" xr:uid="{00000000-0005-0000-0000-00003A140000}"/>
    <cellStyle name="Normal 5 2 3 3 11" xfId="4499" xr:uid="{00000000-0005-0000-0000-00003B140000}"/>
    <cellStyle name="Normal 5 2 3 3 2" xfId="753" xr:uid="{00000000-0005-0000-0000-00003C140000}"/>
    <cellStyle name="Normal 5 2 3 3 2 2" xfId="1218" xr:uid="{00000000-0005-0000-0000-00003D140000}"/>
    <cellStyle name="Normal 5 2 3 3 2 2 2" xfId="1534" xr:uid="{00000000-0005-0000-0000-00003E140000}"/>
    <cellStyle name="Normal 5 2 3 3 2 2 2 2" xfId="3491" xr:uid="{00000000-0005-0000-0000-00003F140000}"/>
    <cellStyle name="Normal 5 2 3 3 2 2 2 2 2" xfId="14157" xr:uid="{00000000-0005-0000-0000-000040140000}"/>
    <cellStyle name="Normal 5 2 3 3 2 2 2 2 3" xfId="9008" xr:uid="{00000000-0005-0000-0000-000041140000}"/>
    <cellStyle name="Normal 5 2 3 3 2 2 2 3" xfId="9009" xr:uid="{00000000-0005-0000-0000-000042140000}"/>
    <cellStyle name="Normal 5 2 3 3 2 2 2 4" xfId="7130" xr:uid="{00000000-0005-0000-0000-000043140000}"/>
    <cellStyle name="Normal 5 2 3 3 2 2 2 5" xfId="12344" xr:uid="{00000000-0005-0000-0000-000044140000}"/>
    <cellStyle name="Normal 5 2 3 3 2 2 2 6" xfId="5305" xr:uid="{00000000-0005-0000-0000-000045140000}"/>
    <cellStyle name="Normal 5 2 3 3 2 2 3" xfId="3187" xr:uid="{00000000-0005-0000-0000-000046140000}"/>
    <cellStyle name="Normal 5 2 3 3 2 2 3 2" xfId="13853" xr:uid="{00000000-0005-0000-0000-000047140000}"/>
    <cellStyle name="Normal 5 2 3 3 2 2 3 3" xfId="9010" xr:uid="{00000000-0005-0000-0000-000048140000}"/>
    <cellStyle name="Normal 5 2 3 3 2 2 4" xfId="9011" xr:uid="{00000000-0005-0000-0000-000049140000}"/>
    <cellStyle name="Normal 5 2 3 3 2 2 5" xfId="6826" xr:uid="{00000000-0005-0000-0000-00004A140000}"/>
    <cellStyle name="Normal 5 2 3 3 2 2 6" xfId="12040" xr:uid="{00000000-0005-0000-0000-00004B140000}"/>
    <cellStyle name="Normal 5 2 3 3 2 2 7" xfId="5001" xr:uid="{00000000-0005-0000-0000-00004C140000}"/>
    <cellStyle name="Normal 5 2 3 3 2 3" xfId="1533" xr:uid="{00000000-0005-0000-0000-00004D140000}"/>
    <cellStyle name="Normal 5 2 3 3 2 3 2" xfId="3490" xr:uid="{00000000-0005-0000-0000-00004E140000}"/>
    <cellStyle name="Normal 5 2 3 3 2 3 2 2" xfId="14156" xr:uid="{00000000-0005-0000-0000-00004F140000}"/>
    <cellStyle name="Normal 5 2 3 3 2 3 2 3" xfId="9012" xr:uid="{00000000-0005-0000-0000-000050140000}"/>
    <cellStyle name="Normal 5 2 3 3 2 3 3" xfId="9013" xr:uid="{00000000-0005-0000-0000-000051140000}"/>
    <cellStyle name="Normal 5 2 3 3 2 3 4" xfId="7129" xr:uid="{00000000-0005-0000-0000-000052140000}"/>
    <cellStyle name="Normal 5 2 3 3 2 3 5" xfId="12343" xr:uid="{00000000-0005-0000-0000-000053140000}"/>
    <cellStyle name="Normal 5 2 3 3 2 3 6" xfId="5304" xr:uid="{00000000-0005-0000-0000-000054140000}"/>
    <cellStyle name="Normal 5 2 3 3 2 4" xfId="2820" xr:uid="{00000000-0005-0000-0000-000055140000}"/>
    <cellStyle name="Normal 5 2 3 3 2 4 2" xfId="13486" xr:uid="{00000000-0005-0000-0000-000056140000}"/>
    <cellStyle name="Normal 5 2 3 3 2 4 3" xfId="9014" xr:uid="{00000000-0005-0000-0000-000057140000}"/>
    <cellStyle name="Normal 5 2 3 3 2 5" xfId="9015" xr:uid="{00000000-0005-0000-0000-000058140000}"/>
    <cellStyle name="Normal 5 2 3 3 2 6" xfId="6459" xr:uid="{00000000-0005-0000-0000-000059140000}"/>
    <cellStyle name="Normal 5 2 3 3 2 7" xfId="11673" xr:uid="{00000000-0005-0000-0000-00005A140000}"/>
    <cellStyle name="Normal 5 2 3 3 2 8" xfId="4634" xr:uid="{00000000-0005-0000-0000-00005B140000}"/>
    <cellStyle name="Normal 5 2 3 3 3" xfId="906" xr:uid="{00000000-0005-0000-0000-00005C140000}"/>
    <cellStyle name="Normal 5 2 3 3 3 2" xfId="1535" xr:uid="{00000000-0005-0000-0000-00005D140000}"/>
    <cellStyle name="Normal 5 2 3 3 3 2 2" xfId="3492" xr:uid="{00000000-0005-0000-0000-00005E140000}"/>
    <cellStyle name="Normal 5 2 3 3 3 2 2 2" xfId="14158" xr:uid="{00000000-0005-0000-0000-00005F140000}"/>
    <cellStyle name="Normal 5 2 3 3 3 2 2 3" xfId="9016" xr:uid="{00000000-0005-0000-0000-000060140000}"/>
    <cellStyle name="Normal 5 2 3 3 3 2 3" xfId="9017" xr:uid="{00000000-0005-0000-0000-000061140000}"/>
    <cellStyle name="Normal 5 2 3 3 3 2 4" xfId="7131" xr:uid="{00000000-0005-0000-0000-000062140000}"/>
    <cellStyle name="Normal 5 2 3 3 3 2 5" xfId="12345" xr:uid="{00000000-0005-0000-0000-000063140000}"/>
    <cellStyle name="Normal 5 2 3 3 3 2 6" xfId="5306" xr:uid="{00000000-0005-0000-0000-000064140000}"/>
    <cellStyle name="Normal 5 2 3 3 3 3" xfId="2958" xr:uid="{00000000-0005-0000-0000-000065140000}"/>
    <cellStyle name="Normal 5 2 3 3 3 3 2" xfId="13624" xr:uid="{00000000-0005-0000-0000-000066140000}"/>
    <cellStyle name="Normal 5 2 3 3 3 3 3" xfId="9018" xr:uid="{00000000-0005-0000-0000-000067140000}"/>
    <cellStyle name="Normal 5 2 3 3 3 4" xfId="9019" xr:uid="{00000000-0005-0000-0000-000068140000}"/>
    <cellStyle name="Normal 5 2 3 3 3 5" xfId="6597" xr:uid="{00000000-0005-0000-0000-000069140000}"/>
    <cellStyle name="Normal 5 2 3 3 3 6" xfId="11811" xr:uid="{00000000-0005-0000-0000-00006A140000}"/>
    <cellStyle name="Normal 5 2 3 3 3 7" xfId="4772" xr:uid="{00000000-0005-0000-0000-00006B140000}"/>
    <cellStyle name="Normal 5 2 3 3 4" xfId="1532" xr:uid="{00000000-0005-0000-0000-00006C140000}"/>
    <cellStyle name="Normal 5 2 3 3 4 2" xfId="3489" xr:uid="{00000000-0005-0000-0000-00006D140000}"/>
    <cellStyle name="Normal 5 2 3 3 4 2 2" xfId="14155" xr:uid="{00000000-0005-0000-0000-00006E140000}"/>
    <cellStyle name="Normal 5 2 3 3 4 2 3" xfId="9020" xr:uid="{00000000-0005-0000-0000-00006F140000}"/>
    <cellStyle name="Normal 5 2 3 3 4 3" xfId="9021" xr:uid="{00000000-0005-0000-0000-000070140000}"/>
    <cellStyle name="Normal 5 2 3 3 4 4" xfId="7128" xr:uid="{00000000-0005-0000-0000-000071140000}"/>
    <cellStyle name="Normal 5 2 3 3 4 5" xfId="12342" xr:uid="{00000000-0005-0000-0000-000072140000}"/>
    <cellStyle name="Normal 5 2 3 3 4 6" xfId="5303" xr:uid="{00000000-0005-0000-0000-000073140000}"/>
    <cellStyle name="Normal 5 2 3 3 5" xfId="2213" xr:uid="{00000000-0005-0000-0000-000074140000}"/>
    <cellStyle name="Normal 5 2 3 3 5 2" xfId="4066" xr:uid="{00000000-0005-0000-0000-000075140000}"/>
    <cellStyle name="Normal 5 2 3 3 5 2 2" xfId="14729" xr:uid="{00000000-0005-0000-0000-000076140000}"/>
    <cellStyle name="Normal 5 2 3 3 5 2 3" xfId="9022" xr:uid="{00000000-0005-0000-0000-000077140000}"/>
    <cellStyle name="Normal 5 2 3 3 5 3" xfId="9023" xr:uid="{00000000-0005-0000-0000-000078140000}"/>
    <cellStyle name="Normal 5 2 3 3 5 4" xfId="7705" xr:uid="{00000000-0005-0000-0000-000079140000}"/>
    <cellStyle name="Normal 5 2 3 3 5 5" xfId="12916" xr:uid="{00000000-0005-0000-0000-00007A140000}"/>
    <cellStyle name="Normal 5 2 3 3 5 6" xfId="5877" xr:uid="{00000000-0005-0000-0000-00007B140000}"/>
    <cellStyle name="Normal 5 2 3 3 6" xfId="2357" xr:uid="{00000000-0005-0000-0000-00007C140000}"/>
    <cellStyle name="Normal 5 2 3 3 6 2" xfId="4201" xr:uid="{00000000-0005-0000-0000-00007D140000}"/>
    <cellStyle name="Normal 5 2 3 3 6 2 2" xfId="14864" xr:uid="{00000000-0005-0000-0000-00007E140000}"/>
    <cellStyle name="Normal 5 2 3 3 6 2 3" xfId="9024" xr:uid="{00000000-0005-0000-0000-00007F140000}"/>
    <cellStyle name="Normal 5 2 3 3 6 3" xfId="7840" xr:uid="{00000000-0005-0000-0000-000080140000}"/>
    <cellStyle name="Normal 5 2 3 3 6 4" xfId="13051" xr:uid="{00000000-0005-0000-0000-000081140000}"/>
    <cellStyle name="Normal 5 2 3 3 6 5" xfId="6012" xr:uid="{00000000-0005-0000-0000-000082140000}"/>
    <cellStyle name="Normal 5 2 3 3 7" xfId="2685" xr:uid="{00000000-0005-0000-0000-000083140000}"/>
    <cellStyle name="Normal 5 2 3 3 7 2" xfId="13351" xr:uid="{00000000-0005-0000-0000-000084140000}"/>
    <cellStyle name="Normal 5 2 3 3 7 3" xfId="9025" xr:uid="{00000000-0005-0000-0000-000085140000}"/>
    <cellStyle name="Normal 5 2 3 3 8" xfId="9026" xr:uid="{00000000-0005-0000-0000-000086140000}"/>
    <cellStyle name="Normal 5 2 3 3 9" xfId="6324" xr:uid="{00000000-0005-0000-0000-000087140000}"/>
    <cellStyle name="Normal 5 2 3 4" xfId="446" xr:uid="{00000000-0005-0000-0000-000088140000}"/>
    <cellStyle name="Normal 5 2 3 4 2" xfId="1016" xr:uid="{00000000-0005-0000-0000-000089140000}"/>
    <cellStyle name="Normal 5 2 3 4 2 2" xfId="1537" xr:uid="{00000000-0005-0000-0000-00008A140000}"/>
    <cellStyle name="Normal 5 2 3 4 2 2 2" xfId="3494" xr:uid="{00000000-0005-0000-0000-00008B140000}"/>
    <cellStyle name="Normal 5 2 3 4 2 2 2 2" xfId="14160" xr:uid="{00000000-0005-0000-0000-00008C140000}"/>
    <cellStyle name="Normal 5 2 3 4 2 2 2 3" xfId="9027" xr:uid="{00000000-0005-0000-0000-00008D140000}"/>
    <cellStyle name="Normal 5 2 3 4 2 2 3" xfId="9028" xr:uid="{00000000-0005-0000-0000-00008E140000}"/>
    <cellStyle name="Normal 5 2 3 4 2 2 4" xfId="7133" xr:uid="{00000000-0005-0000-0000-00008F140000}"/>
    <cellStyle name="Normal 5 2 3 4 2 2 5" xfId="12347" xr:uid="{00000000-0005-0000-0000-000090140000}"/>
    <cellStyle name="Normal 5 2 3 4 2 2 6" xfId="5308" xr:uid="{00000000-0005-0000-0000-000091140000}"/>
    <cellStyle name="Normal 5 2 3 4 2 3" xfId="3048" xr:uid="{00000000-0005-0000-0000-000092140000}"/>
    <cellStyle name="Normal 5 2 3 4 2 3 2" xfId="13714" xr:uid="{00000000-0005-0000-0000-000093140000}"/>
    <cellStyle name="Normal 5 2 3 4 2 3 3" xfId="9029" xr:uid="{00000000-0005-0000-0000-000094140000}"/>
    <cellStyle name="Normal 5 2 3 4 2 4" xfId="9030" xr:uid="{00000000-0005-0000-0000-000095140000}"/>
    <cellStyle name="Normal 5 2 3 4 2 5" xfId="6687" xr:uid="{00000000-0005-0000-0000-000096140000}"/>
    <cellStyle name="Normal 5 2 3 4 2 6" xfId="11901" xr:uid="{00000000-0005-0000-0000-000097140000}"/>
    <cellStyle name="Normal 5 2 3 4 2 7" xfId="4862" xr:uid="{00000000-0005-0000-0000-000098140000}"/>
    <cellStyle name="Normal 5 2 3 4 3" xfId="1536" xr:uid="{00000000-0005-0000-0000-000099140000}"/>
    <cellStyle name="Normal 5 2 3 4 3 2" xfId="3493" xr:uid="{00000000-0005-0000-0000-00009A140000}"/>
    <cellStyle name="Normal 5 2 3 4 3 2 2" xfId="14159" xr:uid="{00000000-0005-0000-0000-00009B140000}"/>
    <cellStyle name="Normal 5 2 3 4 3 2 3" xfId="9031" xr:uid="{00000000-0005-0000-0000-00009C140000}"/>
    <cellStyle name="Normal 5 2 3 4 3 3" xfId="9032" xr:uid="{00000000-0005-0000-0000-00009D140000}"/>
    <cellStyle name="Normal 5 2 3 4 3 4" xfId="7132" xr:uid="{00000000-0005-0000-0000-00009E140000}"/>
    <cellStyle name="Normal 5 2 3 4 3 5" xfId="12346" xr:uid="{00000000-0005-0000-0000-00009F140000}"/>
    <cellStyle name="Normal 5 2 3 4 3 6" xfId="5307" xr:uid="{00000000-0005-0000-0000-0000A0140000}"/>
    <cellStyle name="Normal 5 2 3 4 4" xfId="2596" xr:uid="{00000000-0005-0000-0000-0000A1140000}"/>
    <cellStyle name="Normal 5 2 3 4 4 2" xfId="13262" xr:uid="{00000000-0005-0000-0000-0000A2140000}"/>
    <cellStyle name="Normal 5 2 3 4 4 3" xfId="9033" xr:uid="{00000000-0005-0000-0000-0000A3140000}"/>
    <cellStyle name="Normal 5 2 3 4 5" xfId="9034" xr:uid="{00000000-0005-0000-0000-0000A4140000}"/>
    <cellStyle name="Normal 5 2 3 4 6" xfId="6235" xr:uid="{00000000-0005-0000-0000-0000A5140000}"/>
    <cellStyle name="Normal 5 2 3 4 7" xfId="11449" xr:uid="{00000000-0005-0000-0000-0000A6140000}"/>
    <cellStyle name="Normal 5 2 3 4 8" xfId="4410" xr:uid="{00000000-0005-0000-0000-0000A7140000}"/>
    <cellStyle name="Normal 5 2 3 5" xfId="663" xr:uid="{00000000-0005-0000-0000-0000A8140000}"/>
    <cellStyle name="Normal 5 2 3 5 2" xfId="1129" xr:uid="{00000000-0005-0000-0000-0000A9140000}"/>
    <cellStyle name="Normal 5 2 3 5 2 2" xfId="1539" xr:uid="{00000000-0005-0000-0000-0000AA140000}"/>
    <cellStyle name="Normal 5 2 3 5 2 2 2" xfId="3496" xr:uid="{00000000-0005-0000-0000-0000AB140000}"/>
    <cellStyle name="Normal 5 2 3 5 2 2 2 2" xfId="14162" xr:uid="{00000000-0005-0000-0000-0000AC140000}"/>
    <cellStyle name="Normal 5 2 3 5 2 2 2 3" xfId="9035" xr:uid="{00000000-0005-0000-0000-0000AD140000}"/>
    <cellStyle name="Normal 5 2 3 5 2 2 3" xfId="9036" xr:uid="{00000000-0005-0000-0000-0000AE140000}"/>
    <cellStyle name="Normal 5 2 3 5 2 2 4" xfId="7135" xr:uid="{00000000-0005-0000-0000-0000AF140000}"/>
    <cellStyle name="Normal 5 2 3 5 2 2 5" xfId="12349" xr:uid="{00000000-0005-0000-0000-0000B0140000}"/>
    <cellStyle name="Normal 5 2 3 5 2 2 6" xfId="5310" xr:uid="{00000000-0005-0000-0000-0000B1140000}"/>
    <cellStyle name="Normal 5 2 3 5 2 3" xfId="3098" xr:uid="{00000000-0005-0000-0000-0000B2140000}"/>
    <cellStyle name="Normal 5 2 3 5 2 3 2" xfId="13764" xr:uid="{00000000-0005-0000-0000-0000B3140000}"/>
    <cellStyle name="Normal 5 2 3 5 2 3 3" xfId="9037" xr:uid="{00000000-0005-0000-0000-0000B4140000}"/>
    <cellStyle name="Normal 5 2 3 5 2 4" xfId="9038" xr:uid="{00000000-0005-0000-0000-0000B5140000}"/>
    <cellStyle name="Normal 5 2 3 5 2 5" xfId="6737" xr:uid="{00000000-0005-0000-0000-0000B6140000}"/>
    <cellStyle name="Normal 5 2 3 5 2 6" xfId="11951" xr:uid="{00000000-0005-0000-0000-0000B7140000}"/>
    <cellStyle name="Normal 5 2 3 5 2 7" xfId="4912" xr:uid="{00000000-0005-0000-0000-0000B8140000}"/>
    <cellStyle name="Normal 5 2 3 5 3" xfId="1538" xr:uid="{00000000-0005-0000-0000-0000B9140000}"/>
    <cellStyle name="Normal 5 2 3 5 3 2" xfId="3495" xr:uid="{00000000-0005-0000-0000-0000BA140000}"/>
    <cellStyle name="Normal 5 2 3 5 3 2 2" xfId="14161" xr:uid="{00000000-0005-0000-0000-0000BB140000}"/>
    <cellStyle name="Normal 5 2 3 5 3 2 3" xfId="9039" xr:uid="{00000000-0005-0000-0000-0000BC140000}"/>
    <cellStyle name="Normal 5 2 3 5 3 3" xfId="9040" xr:uid="{00000000-0005-0000-0000-0000BD140000}"/>
    <cellStyle name="Normal 5 2 3 5 3 4" xfId="7134" xr:uid="{00000000-0005-0000-0000-0000BE140000}"/>
    <cellStyle name="Normal 5 2 3 5 3 5" xfId="12348" xr:uid="{00000000-0005-0000-0000-0000BF140000}"/>
    <cellStyle name="Normal 5 2 3 5 3 6" xfId="5309" xr:uid="{00000000-0005-0000-0000-0000C0140000}"/>
    <cellStyle name="Normal 5 2 3 5 4" xfId="2731" xr:uid="{00000000-0005-0000-0000-0000C1140000}"/>
    <cellStyle name="Normal 5 2 3 5 4 2" xfId="13397" xr:uid="{00000000-0005-0000-0000-0000C2140000}"/>
    <cellStyle name="Normal 5 2 3 5 4 3" xfId="9041" xr:uid="{00000000-0005-0000-0000-0000C3140000}"/>
    <cellStyle name="Normal 5 2 3 5 5" xfId="9042" xr:uid="{00000000-0005-0000-0000-0000C4140000}"/>
    <cellStyle name="Normal 5 2 3 5 6" xfId="6370" xr:uid="{00000000-0005-0000-0000-0000C5140000}"/>
    <cellStyle name="Normal 5 2 3 5 7" xfId="11584" xr:uid="{00000000-0005-0000-0000-0000C6140000}"/>
    <cellStyle name="Normal 5 2 3 5 8" xfId="4545" xr:uid="{00000000-0005-0000-0000-0000C7140000}"/>
    <cellStyle name="Normal 5 2 3 6" xfId="330" xr:uid="{00000000-0005-0000-0000-0000C8140000}"/>
    <cellStyle name="Normal 5 2 3 6 2" xfId="958" xr:uid="{00000000-0005-0000-0000-0000C9140000}"/>
    <cellStyle name="Normal 5 2 3 6 2 2" xfId="1541" xr:uid="{00000000-0005-0000-0000-0000CA140000}"/>
    <cellStyle name="Normal 5 2 3 6 2 2 2" xfId="3498" xr:uid="{00000000-0005-0000-0000-0000CB140000}"/>
    <cellStyle name="Normal 5 2 3 6 2 2 2 2" xfId="14164" xr:uid="{00000000-0005-0000-0000-0000CC140000}"/>
    <cellStyle name="Normal 5 2 3 6 2 2 2 3" xfId="9043" xr:uid="{00000000-0005-0000-0000-0000CD140000}"/>
    <cellStyle name="Normal 5 2 3 6 2 2 3" xfId="9044" xr:uid="{00000000-0005-0000-0000-0000CE140000}"/>
    <cellStyle name="Normal 5 2 3 6 2 2 4" xfId="7137" xr:uid="{00000000-0005-0000-0000-0000CF140000}"/>
    <cellStyle name="Normal 5 2 3 6 2 2 5" xfId="12351" xr:uid="{00000000-0005-0000-0000-0000D0140000}"/>
    <cellStyle name="Normal 5 2 3 6 2 2 6" xfId="5312" xr:uid="{00000000-0005-0000-0000-0000D1140000}"/>
    <cellStyle name="Normal 5 2 3 6 2 3" xfId="3004" xr:uid="{00000000-0005-0000-0000-0000D2140000}"/>
    <cellStyle name="Normal 5 2 3 6 2 3 2" xfId="13670" xr:uid="{00000000-0005-0000-0000-0000D3140000}"/>
    <cellStyle name="Normal 5 2 3 6 2 3 3" xfId="9045" xr:uid="{00000000-0005-0000-0000-0000D4140000}"/>
    <cellStyle name="Normal 5 2 3 6 2 4" xfId="9046" xr:uid="{00000000-0005-0000-0000-0000D5140000}"/>
    <cellStyle name="Normal 5 2 3 6 2 5" xfId="6643" xr:uid="{00000000-0005-0000-0000-0000D6140000}"/>
    <cellStyle name="Normal 5 2 3 6 2 6" xfId="11857" xr:uid="{00000000-0005-0000-0000-0000D7140000}"/>
    <cellStyle name="Normal 5 2 3 6 2 7" xfId="4818" xr:uid="{00000000-0005-0000-0000-0000D8140000}"/>
    <cellStyle name="Normal 5 2 3 6 3" xfId="1540" xr:uid="{00000000-0005-0000-0000-0000D9140000}"/>
    <cellStyle name="Normal 5 2 3 6 3 2" xfId="3497" xr:uid="{00000000-0005-0000-0000-0000DA140000}"/>
    <cellStyle name="Normal 5 2 3 6 3 2 2" xfId="14163" xr:uid="{00000000-0005-0000-0000-0000DB140000}"/>
    <cellStyle name="Normal 5 2 3 6 3 2 3" xfId="9047" xr:uid="{00000000-0005-0000-0000-0000DC140000}"/>
    <cellStyle name="Normal 5 2 3 6 3 3" xfId="9048" xr:uid="{00000000-0005-0000-0000-0000DD140000}"/>
    <cellStyle name="Normal 5 2 3 6 3 4" xfId="7136" xr:uid="{00000000-0005-0000-0000-0000DE140000}"/>
    <cellStyle name="Normal 5 2 3 6 3 5" xfId="12350" xr:uid="{00000000-0005-0000-0000-0000DF140000}"/>
    <cellStyle name="Normal 5 2 3 6 3 6" xfId="5311" xr:uid="{00000000-0005-0000-0000-0000E0140000}"/>
    <cellStyle name="Normal 5 2 3 6 4" xfId="2547" xr:uid="{00000000-0005-0000-0000-0000E1140000}"/>
    <cellStyle name="Normal 5 2 3 6 4 2" xfId="13213" xr:uid="{00000000-0005-0000-0000-0000E2140000}"/>
    <cellStyle name="Normal 5 2 3 6 4 3" xfId="9049" xr:uid="{00000000-0005-0000-0000-0000E3140000}"/>
    <cellStyle name="Normal 5 2 3 6 5" xfId="9050" xr:uid="{00000000-0005-0000-0000-0000E4140000}"/>
    <cellStyle name="Normal 5 2 3 6 6" xfId="6186" xr:uid="{00000000-0005-0000-0000-0000E5140000}"/>
    <cellStyle name="Normal 5 2 3 6 7" xfId="11400" xr:uid="{00000000-0005-0000-0000-0000E6140000}"/>
    <cellStyle name="Normal 5 2 3 6 8" xfId="4361" xr:uid="{00000000-0005-0000-0000-0000E7140000}"/>
    <cellStyle name="Normal 5 2 3 7" xfId="812" xr:uid="{00000000-0005-0000-0000-0000E8140000}"/>
    <cellStyle name="Normal 5 2 3 7 2" xfId="1542" xr:uid="{00000000-0005-0000-0000-0000E9140000}"/>
    <cellStyle name="Normal 5 2 3 7 2 2" xfId="3499" xr:uid="{00000000-0005-0000-0000-0000EA140000}"/>
    <cellStyle name="Normal 5 2 3 7 2 2 2" xfId="14165" xr:uid="{00000000-0005-0000-0000-0000EB140000}"/>
    <cellStyle name="Normal 5 2 3 7 2 2 3" xfId="9051" xr:uid="{00000000-0005-0000-0000-0000EC140000}"/>
    <cellStyle name="Normal 5 2 3 7 2 3" xfId="9052" xr:uid="{00000000-0005-0000-0000-0000ED140000}"/>
    <cellStyle name="Normal 5 2 3 7 2 4" xfId="7138" xr:uid="{00000000-0005-0000-0000-0000EE140000}"/>
    <cellStyle name="Normal 5 2 3 7 2 5" xfId="12352" xr:uid="{00000000-0005-0000-0000-0000EF140000}"/>
    <cellStyle name="Normal 5 2 3 7 2 6" xfId="5313" xr:uid="{00000000-0005-0000-0000-0000F0140000}"/>
    <cellStyle name="Normal 5 2 3 7 3" xfId="2869" xr:uid="{00000000-0005-0000-0000-0000F1140000}"/>
    <cellStyle name="Normal 5 2 3 7 3 2" xfId="13535" xr:uid="{00000000-0005-0000-0000-0000F2140000}"/>
    <cellStyle name="Normal 5 2 3 7 3 3" xfId="9053" xr:uid="{00000000-0005-0000-0000-0000F3140000}"/>
    <cellStyle name="Normal 5 2 3 7 4" xfId="9054" xr:uid="{00000000-0005-0000-0000-0000F4140000}"/>
    <cellStyle name="Normal 5 2 3 7 5" xfId="6508" xr:uid="{00000000-0005-0000-0000-0000F5140000}"/>
    <cellStyle name="Normal 5 2 3 7 6" xfId="11722" xr:uid="{00000000-0005-0000-0000-0000F6140000}"/>
    <cellStyle name="Normal 5 2 3 7 7" xfId="4683" xr:uid="{00000000-0005-0000-0000-0000F7140000}"/>
    <cellStyle name="Normal 5 2 3 8" xfId="1279" xr:uid="{00000000-0005-0000-0000-0000F8140000}"/>
    <cellStyle name="Normal 5 2 3 8 2" xfId="3236" xr:uid="{00000000-0005-0000-0000-0000F9140000}"/>
    <cellStyle name="Normal 5 2 3 8 2 2" xfId="13902" xr:uid="{00000000-0005-0000-0000-0000FA140000}"/>
    <cellStyle name="Normal 5 2 3 8 2 3" xfId="9055" xr:uid="{00000000-0005-0000-0000-0000FB140000}"/>
    <cellStyle name="Normal 5 2 3 8 3" xfId="9056" xr:uid="{00000000-0005-0000-0000-0000FC140000}"/>
    <cellStyle name="Normal 5 2 3 8 4" xfId="6875" xr:uid="{00000000-0005-0000-0000-0000FD140000}"/>
    <cellStyle name="Normal 5 2 3 8 5" xfId="12089" xr:uid="{00000000-0005-0000-0000-0000FE140000}"/>
    <cellStyle name="Normal 5 2 3 8 6" xfId="5050" xr:uid="{00000000-0005-0000-0000-0000FF140000}"/>
    <cellStyle name="Normal 5 2 3 9" xfId="222" xr:uid="{00000000-0005-0000-0000-000000150000}"/>
    <cellStyle name="Normal 5 2 3 9 2" xfId="2502" xr:uid="{00000000-0005-0000-0000-000001150000}"/>
    <cellStyle name="Normal 5 2 3 9 2 2" xfId="13169" xr:uid="{00000000-0005-0000-0000-000002150000}"/>
    <cellStyle name="Normal 5 2 3 9 2 3" xfId="9057" xr:uid="{00000000-0005-0000-0000-000003150000}"/>
    <cellStyle name="Normal 5 2 3 9 3" xfId="9058" xr:uid="{00000000-0005-0000-0000-000004150000}"/>
    <cellStyle name="Normal 5 2 3 9 4" xfId="6141" xr:uid="{00000000-0005-0000-0000-000005150000}"/>
    <cellStyle name="Normal 5 2 3 9 5" xfId="11356" xr:uid="{00000000-0005-0000-0000-000006150000}"/>
    <cellStyle name="Normal 5 2 3 9 6" xfId="4317" xr:uid="{00000000-0005-0000-0000-000007150000}"/>
    <cellStyle name="Normal 5 2 4" xfId="536" xr:uid="{00000000-0005-0000-0000-000008150000}"/>
    <cellStyle name="Normal 5 2 4 10" xfId="11493" xr:uid="{00000000-0005-0000-0000-000009150000}"/>
    <cellStyle name="Normal 5 2 4 11" xfId="4454" xr:uid="{00000000-0005-0000-0000-00000A150000}"/>
    <cellStyle name="Normal 5 2 4 2" xfId="707" xr:uid="{00000000-0005-0000-0000-00000B150000}"/>
    <cellStyle name="Normal 5 2 4 2 2" xfId="1173" xr:uid="{00000000-0005-0000-0000-00000C150000}"/>
    <cellStyle name="Normal 5 2 4 2 2 2" xfId="1545" xr:uid="{00000000-0005-0000-0000-00000D150000}"/>
    <cellStyle name="Normal 5 2 4 2 2 2 2" xfId="3502" xr:uid="{00000000-0005-0000-0000-00000E150000}"/>
    <cellStyle name="Normal 5 2 4 2 2 2 2 2" xfId="14168" xr:uid="{00000000-0005-0000-0000-00000F150000}"/>
    <cellStyle name="Normal 5 2 4 2 2 2 2 3" xfId="9059" xr:uid="{00000000-0005-0000-0000-000010150000}"/>
    <cellStyle name="Normal 5 2 4 2 2 2 3" xfId="9060" xr:uid="{00000000-0005-0000-0000-000011150000}"/>
    <cellStyle name="Normal 5 2 4 2 2 2 4" xfId="7141" xr:uid="{00000000-0005-0000-0000-000012150000}"/>
    <cellStyle name="Normal 5 2 4 2 2 2 5" xfId="12355" xr:uid="{00000000-0005-0000-0000-000013150000}"/>
    <cellStyle name="Normal 5 2 4 2 2 2 6" xfId="5316" xr:uid="{00000000-0005-0000-0000-000014150000}"/>
    <cellStyle name="Normal 5 2 4 2 2 3" xfId="3142" xr:uid="{00000000-0005-0000-0000-000015150000}"/>
    <cellStyle name="Normal 5 2 4 2 2 3 2" xfId="13808" xr:uid="{00000000-0005-0000-0000-000016150000}"/>
    <cellStyle name="Normal 5 2 4 2 2 3 3" xfId="9061" xr:uid="{00000000-0005-0000-0000-000017150000}"/>
    <cellStyle name="Normal 5 2 4 2 2 4" xfId="9062" xr:uid="{00000000-0005-0000-0000-000018150000}"/>
    <cellStyle name="Normal 5 2 4 2 2 5" xfId="6781" xr:uid="{00000000-0005-0000-0000-000019150000}"/>
    <cellStyle name="Normal 5 2 4 2 2 6" xfId="11995" xr:uid="{00000000-0005-0000-0000-00001A150000}"/>
    <cellStyle name="Normal 5 2 4 2 2 7" xfId="4956" xr:uid="{00000000-0005-0000-0000-00001B150000}"/>
    <cellStyle name="Normal 5 2 4 2 3" xfId="1544" xr:uid="{00000000-0005-0000-0000-00001C150000}"/>
    <cellStyle name="Normal 5 2 4 2 3 2" xfId="3501" xr:uid="{00000000-0005-0000-0000-00001D150000}"/>
    <cellStyle name="Normal 5 2 4 2 3 2 2" xfId="14167" xr:uid="{00000000-0005-0000-0000-00001E150000}"/>
    <cellStyle name="Normal 5 2 4 2 3 2 3" xfId="9063" xr:uid="{00000000-0005-0000-0000-00001F150000}"/>
    <cellStyle name="Normal 5 2 4 2 3 3" xfId="9064" xr:uid="{00000000-0005-0000-0000-000020150000}"/>
    <cellStyle name="Normal 5 2 4 2 3 4" xfId="7140" xr:uid="{00000000-0005-0000-0000-000021150000}"/>
    <cellStyle name="Normal 5 2 4 2 3 5" xfId="12354" xr:uid="{00000000-0005-0000-0000-000022150000}"/>
    <cellStyle name="Normal 5 2 4 2 3 6" xfId="5315" xr:uid="{00000000-0005-0000-0000-000023150000}"/>
    <cellStyle name="Normal 5 2 4 2 4" xfId="2775" xr:uid="{00000000-0005-0000-0000-000024150000}"/>
    <cellStyle name="Normal 5 2 4 2 4 2" xfId="13441" xr:uid="{00000000-0005-0000-0000-000025150000}"/>
    <cellStyle name="Normal 5 2 4 2 4 3" xfId="9065" xr:uid="{00000000-0005-0000-0000-000026150000}"/>
    <cellStyle name="Normal 5 2 4 2 5" xfId="9066" xr:uid="{00000000-0005-0000-0000-000027150000}"/>
    <cellStyle name="Normal 5 2 4 2 6" xfId="6414" xr:uid="{00000000-0005-0000-0000-000028150000}"/>
    <cellStyle name="Normal 5 2 4 2 7" xfId="11628" xr:uid="{00000000-0005-0000-0000-000029150000}"/>
    <cellStyle name="Normal 5 2 4 2 8" xfId="4589" xr:uid="{00000000-0005-0000-0000-00002A150000}"/>
    <cellStyle name="Normal 5 2 4 3" xfId="860" xr:uid="{00000000-0005-0000-0000-00002B150000}"/>
    <cellStyle name="Normal 5 2 4 3 2" xfId="1546" xr:uid="{00000000-0005-0000-0000-00002C150000}"/>
    <cellStyle name="Normal 5 2 4 3 2 2" xfId="3503" xr:uid="{00000000-0005-0000-0000-00002D150000}"/>
    <cellStyle name="Normal 5 2 4 3 2 2 2" xfId="14169" xr:uid="{00000000-0005-0000-0000-00002E150000}"/>
    <cellStyle name="Normal 5 2 4 3 2 2 3" xfId="9067" xr:uid="{00000000-0005-0000-0000-00002F150000}"/>
    <cellStyle name="Normal 5 2 4 3 2 3" xfId="9068" xr:uid="{00000000-0005-0000-0000-000030150000}"/>
    <cellStyle name="Normal 5 2 4 3 2 4" xfId="7142" xr:uid="{00000000-0005-0000-0000-000031150000}"/>
    <cellStyle name="Normal 5 2 4 3 2 5" xfId="12356" xr:uid="{00000000-0005-0000-0000-000032150000}"/>
    <cellStyle name="Normal 5 2 4 3 2 6" xfId="5317" xr:uid="{00000000-0005-0000-0000-000033150000}"/>
    <cellStyle name="Normal 5 2 4 3 3" xfId="2913" xr:uid="{00000000-0005-0000-0000-000034150000}"/>
    <cellStyle name="Normal 5 2 4 3 3 2" xfId="13579" xr:uid="{00000000-0005-0000-0000-000035150000}"/>
    <cellStyle name="Normal 5 2 4 3 3 3" xfId="9069" xr:uid="{00000000-0005-0000-0000-000036150000}"/>
    <cellStyle name="Normal 5 2 4 3 4" xfId="9070" xr:uid="{00000000-0005-0000-0000-000037150000}"/>
    <cellStyle name="Normal 5 2 4 3 5" xfId="6552" xr:uid="{00000000-0005-0000-0000-000038150000}"/>
    <cellStyle name="Normal 5 2 4 3 6" xfId="11766" xr:uid="{00000000-0005-0000-0000-000039150000}"/>
    <cellStyle name="Normal 5 2 4 3 7" xfId="4727" xr:uid="{00000000-0005-0000-0000-00003A150000}"/>
    <cellStyle name="Normal 5 2 4 4" xfId="1543" xr:uid="{00000000-0005-0000-0000-00003B150000}"/>
    <cellStyle name="Normal 5 2 4 4 2" xfId="3500" xr:uid="{00000000-0005-0000-0000-00003C150000}"/>
    <cellStyle name="Normal 5 2 4 4 2 2" xfId="14166" xr:uid="{00000000-0005-0000-0000-00003D150000}"/>
    <cellStyle name="Normal 5 2 4 4 2 3" xfId="9071" xr:uid="{00000000-0005-0000-0000-00003E150000}"/>
    <cellStyle name="Normal 5 2 4 4 3" xfId="9072" xr:uid="{00000000-0005-0000-0000-00003F150000}"/>
    <cellStyle name="Normal 5 2 4 4 4" xfId="7139" xr:uid="{00000000-0005-0000-0000-000040150000}"/>
    <cellStyle name="Normal 5 2 4 4 5" xfId="12353" xr:uid="{00000000-0005-0000-0000-000041150000}"/>
    <cellStyle name="Normal 5 2 4 4 6" xfId="5314" xr:uid="{00000000-0005-0000-0000-000042150000}"/>
    <cellStyle name="Normal 5 2 4 5" xfId="2167" xr:uid="{00000000-0005-0000-0000-000043150000}"/>
    <cellStyle name="Normal 5 2 4 5 2" xfId="4021" xr:uid="{00000000-0005-0000-0000-000044150000}"/>
    <cellStyle name="Normal 5 2 4 5 2 2" xfId="14684" xr:uid="{00000000-0005-0000-0000-000045150000}"/>
    <cellStyle name="Normal 5 2 4 5 2 3" xfId="9073" xr:uid="{00000000-0005-0000-0000-000046150000}"/>
    <cellStyle name="Normal 5 2 4 5 3" xfId="9074" xr:uid="{00000000-0005-0000-0000-000047150000}"/>
    <cellStyle name="Normal 5 2 4 5 4" xfId="7660" xr:uid="{00000000-0005-0000-0000-000048150000}"/>
    <cellStyle name="Normal 5 2 4 5 5" xfId="12871" xr:uid="{00000000-0005-0000-0000-000049150000}"/>
    <cellStyle name="Normal 5 2 4 5 6" xfId="5832" xr:uid="{00000000-0005-0000-0000-00004A150000}"/>
    <cellStyle name="Normal 5 2 4 6" xfId="2312" xr:uid="{00000000-0005-0000-0000-00004B150000}"/>
    <cellStyle name="Normal 5 2 4 6 2" xfId="4156" xr:uid="{00000000-0005-0000-0000-00004C150000}"/>
    <cellStyle name="Normal 5 2 4 6 2 2" xfId="14819" xr:uid="{00000000-0005-0000-0000-00004D150000}"/>
    <cellStyle name="Normal 5 2 4 6 2 3" xfId="9075" xr:uid="{00000000-0005-0000-0000-00004E150000}"/>
    <cellStyle name="Normal 5 2 4 6 3" xfId="7795" xr:uid="{00000000-0005-0000-0000-00004F150000}"/>
    <cellStyle name="Normal 5 2 4 6 4" xfId="13006" xr:uid="{00000000-0005-0000-0000-000050150000}"/>
    <cellStyle name="Normal 5 2 4 6 5" xfId="5967" xr:uid="{00000000-0005-0000-0000-000051150000}"/>
    <cellStyle name="Normal 5 2 4 7" xfId="2640" xr:uid="{00000000-0005-0000-0000-000052150000}"/>
    <cellStyle name="Normal 5 2 4 7 2" xfId="13306" xr:uid="{00000000-0005-0000-0000-000053150000}"/>
    <cellStyle name="Normal 5 2 4 7 3" xfId="9076" xr:uid="{00000000-0005-0000-0000-000054150000}"/>
    <cellStyle name="Normal 5 2 4 8" xfId="9077" xr:uid="{00000000-0005-0000-0000-000055150000}"/>
    <cellStyle name="Normal 5 2 4 9" xfId="6279" xr:uid="{00000000-0005-0000-0000-000056150000}"/>
    <cellStyle name="Normal 5 2 5" xfId="610" xr:uid="{00000000-0005-0000-0000-000057150000}"/>
    <cellStyle name="Normal 5 2 5 10" xfId="11536" xr:uid="{00000000-0005-0000-0000-000058150000}"/>
    <cellStyle name="Normal 5 2 5 11" xfId="4497" xr:uid="{00000000-0005-0000-0000-000059150000}"/>
    <cellStyle name="Normal 5 2 5 2" xfId="751" xr:uid="{00000000-0005-0000-0000-00005A150000}"/>
    <cellStyle name="Normal 5 2 5 2 2" xfId="1216" xr:uid="{00000000-0005-0000-0000-00005B150000}"/>
    <cellStyle name="Normal 5 2 5 2 2 2" xfId="1549" xr:uid="{00000000-0005-0000-0000-00005C150000}"/>
    <cellStyle name="Normal 5 2 5 2 2 2 2" xfId="3506" xr:uid="{00000000-0005-0000-0000-00005D150000}"/>
    <cellStyle name="Normal 5 2 5 2 2 2 2 2" xfId="14172" xr:uid="{00000000-0005-0000-0000-00005E150000}"/>
    <cellStyle name="Normal 5 2 5 2 2 2 2 3" xfId="9078" xr:uid="{00000000-0005-0000-0000-00005F150000}"/>
    <cellStyle name="Normal 5 2 5 2 2 2 3" xfId="9079" xr:uid="{00000000-0005-0000-0000-000060150000}"/>
    <cellStyle name="Normal 5 2 5 2 2 2 4" xfId="7145" xr:uid="{00000000-0005-0000-0000-000061150000}"/>
    <cellStyle name="Normal 5 2 5 2 2 2 5" xfId="12359" xr:uid="{00000000-0005-0000-0000-000062150000}"/>
    <cellStyle name="Normal 5 2 5 2 2 2 6" xfId="5320" xr:uid="{00000000-0005-0000-0000-000063150000}"/>
    <cellStyle name="Normal 5 2 5 2 2 3" xfId="3185" xr:uid="{00000000-0005-0000-0000-000064150000}"/>
    <cellStyle name="Normal 5 2 5 2 2 3 2" xfId="13851" xr:uid="{00000000-0005-0000-0000-000065150000}"/>
    <cellStyle name="Normal 5 2 5 2 2 3 3" xfId="9080" xr:uid="{00000000-0005-0000-0000-000066150000}"/>
    <cellStyle name="Normal 5 2 5 2 2 4" xfId="9081" xr:uid="{00000000-0005-0000-0000-000067150000}"/>
    <cellStyle name="Normal 5 2 5 2 2 5" xfId="6824" xr:uid="{00000000-0005-0000-0000-000068150000}"/>
    <cellStyle name="Normal 5 2 5 2 2 6" xfId="12038" xr:uid="{00000000-0005-0000-0000-000069150000}"/>
    <cellStyle name="Normal 5 2 5 2 2 7" xfId="4999" xr:uid="{00000000-0005-0000-0000-00006A150000}"/>
    <cellStyle name="Normal 5 2 5 2 3" xfId="1548" xr:uid="{00000000-0005-0000-0000-00006B150000}"/>
    <cellStyle name="Normal 5 2 5 2 3 2" xfId="3505" xr:uid="{00000000-0005-0000-0000-00006C150000}"/>
    <cellStyle name="Normal 5 2 5 2 3 2 2" xfId="14171" xr:uid="{00000000-0005-0000-0000-00006D150000}"/>
    <cellStyle name="Normal 5 2 5 2 3 2 3" xfId="9082" xr:uid="{00000000-0005-0000-0000-00006E150000}"/>
    <cellStyle name="Normal 5 2 5 2 3 3" xfId="9083" xr:uid="{00000000-0005-0000-0000-00006F150000}"/>
    <cellStyle name="Normal 5 2 5 2 3 4" xfId="7144" xr:uid="{00000000-0005-0000-0000-000070150000}"/>
    <cellStyle name="Normal 5 2 5 2 3 5" xfId="12358" xr:uid="{00000000-0005-0000-0000-000071150000}"/>
    <cellStyle name="Normal 5 2 5 2 3 6" xfId="5319" xr:uid="{00000000-0005-0000-0000-000072150000}"/>
    <cellStyle name="Normal 5 2 5 2 4" xfId="2818" xr:uid="{00000000-0005-0000-0000-000073150000}"/>
    <cellStyle name="Normal 5 2 5 2 4 2" xfId="13484" xr:uid="{00000000-0005-0000-0000-000074150000}"/>
    <cellStyle name="Normal 5 2 5 2 4 3" xfId="9084" xr:uid="{00000000-0005-0000-0000-000075150000}"/>
    <cellStyle name="Normal 5 2 5 2 5" xfId="9085" xr:uid="{00000000-0005-0000-0000-000076150000}"/>
    <cellStyle name="Normal 5 2 5 2 6" xfId="6457" xr:uid="{00000000-0005-0000-0000-000077150000}"/>
    <cellStyle name="Normal 5 2 5 2 7" xfId="11671" xr:uid="{00000000-0005-0000-0000-000078150000}"/>
    <cellStyle name="Normal 5 2 5 2 8" xfId="4632" xr:uid="{00000000-0005-0000-0000-000079150000}"/>
    <cellStyle name="Normal 5 2 5 3" xfId="904" xr:uid="{00000000-0005-0000-0000-00007A150000}"/>
    <cellStyle name="Normal 5 2 5 3 2" xfId="1550" xr:uid="{00000000-0005-0000-0000-00007B150000}"/>
    <cellStyle name="Normal 5 2 5 3 2 2" xfId="3507" xr:uid="{00000000-0005-0000-0000-00007C150000}"/>
    <cellStyle name="Normal 5 2 5 3 2 2 2" xfId="14173" xr:uid="{00000000-0005-0000-0000-00007D150000}"/>
    <cellStyle name="Normal 5 2 5 3 2 2 3" xfId="9086" xr:uid="{00000000-0005-0000-0000-00007E150000}"/>
    <cellStyle name="Normal 5 2 5 3 2 3" xfId="9087" xr:uid="{00000000-0005-0000-0000-00007F150000}"/>
    <cellStyle name="Normal 5 2 5 3 2 4" xfId="7146" xr:uid="{00000000-0005-0000-0000-000080150000}"/>
    <cellStyle name="Normal 5 2 5 3 2 5" xfId="12360" xr:uid="{00000000-0005-0000-0000-000081150000}"/>
    <cellStyle name="Normal 5 2 5 3 2 6" xfId="5321" xr:uid="{00000000-0005-0000-0000-000082150000}"/>
    <cellStyle name="Normal 5 2 5 3 3" xfId="2956" xr:uid="{00000000-0005-0000-0000-000083150000}"/>
    <cellStyle name="Normal 5 2 5 3 3 2" xfId="13622" xr:uid="{00000000-0005-0000-0000-000084150000}"/>
    <cellStyle name="Normal 5 2 5 3 3 3" xfId="9088" xr:uid="{00000000-0005-0000-0000-000085150000}"/>
    <cellStyle name="Normal 5 2 5 3 4" xfId="9089" xr:uid="{00000000-0005-0000-0000-000086150000}"/>
    <cellStyle name="Normal 5 2 5 3 5" xfId="6595" xr:uid="{00000000-0005-0000-0000-000087150000}"/>
    <cellStyle name="Normal 5 2 5 3 6" xfId="11809" xr:uid="{00000000-0005-0000-0000-000088150000}"/>
    <cellStyle name="Normal 5 2 5 3 7" xfId="4770" xr:uid="{00000000-0005-0000-0000-000089150000}"/>
    <cellStyle name="Normal 5 2 5 4" xfId="1547" xr:uid="{00000000-0005-0000-0000-00008A150000}"/>
    <cellStyle name="Normal 5 2 5 4 2" xfId="3504" xr:uid="{00000000-0005-0000-0000-00008B150000}"/>
    <cellStyle name="Normal 5 2 5 4 2 2" xfId="14170" xr:uid="{00000000-0005-0000-0000-00008C150000}"/>
    <cellStyle name="Normal 5 2 5 4 2 3" xfId="9090" xr:uid="{00000000-0005-0000-0000-00008D150000}"/>
    <cellStyle name="Normal 5 2 5 4 3" xfId="9091" xr:uid="{00000000-0005-0000-0000-00008E150000}"/>
    <cellStyle name="Normal 5 2 5 4 4" xfId="7143" xr:uid="{00000000-0005-0000-0000-00008F150000}"/>
    <cellStyle name="Normal 5 2 5 4 5" xfId="12357" xr:uid="{00000000-0005-0000-0000-000090150000}"/>
    <cellStyle name="Normal 5 2 5 4 6" xfId="5318" xr:uid="{00000000-0005-0000-0000-000091150000}"/>
    <cellStyle name="Normal 5 2 5 5" xfId="2211" xr:uid="{00000000-0005-0000-0000-000092150000}"/>
    <cellStyle name="Normal 5 2 5 5 2" xfId="4064" xr:uid="{00000000-0005-0000-0000-000093150000}"/>
    <cellStyle name="Normal 5 2 5 5 2 2" xfId="14727" xr:uid="{00000000-0005-0000-0000-000094150000}"/>
    <cellStyle name="Normal 5 2 5 5 2 3" xfId="9092" xr:uid="{00000000-0005-0000-0000-000095150000}"/>
    <cellStyle name="Normal 5 2 5 5 3" xfId="9093" xr:uid="{00000000-0005-0000-0000-000096150000}"/>
    <cellStyle name="Normal 5 2 5 5 4" xfId="7703" xr:uid="{00000000-0005-0000-0000-000097150000}"/>
    <cellStyle name="Normal 5 2 5 5 5" xfId="12914" xr:uid="{00000000-0005-0000-0000-000098150000}"/>
    <cellStyle name="Normal 5 2 5 5 6" xfId="5875" xr:uid="{00000000-0005-0000-0000-000099150000}"/>
    <cellStyle name="Normal 5 2 5 6" xfId="2355" xr:uid="{00000000-0005-0000-0000-00009A150000}"/>
    <cellStyle name="Normal 5 2 5 6 2" xfId="4199" xr:uid="{00000000-0005-0000-0000-00009B150000}"/>
    <cellStyle name="Normal 5 2 5 6 2 2" xfId="14862" xr:uid="{00000000-0005-0000-0000-00009C150000}"/>
    <cellStyle name="Normal 5 2 5 6 2 3" xfId="9094" xr:uid="{00000000-0005-0000-0000-00009D150000}"/>
    <cellStyle name="Normal 5 2 5 6 3" xfId="7838" xr:uid="{00000000-0005-0000-0000-00009E150000}"/>
    <cellStyle name="Normal 5 2 5 6 4" xfId="13049" xr:uid="{00000000-0005-0000-0000-00009F150000}"/>
    <cellStyle name="Normal 5 2 5 6 5" xfId="6010" xr:uid="{00000000-0005-0000-0000-0000A0150000}"/>
    <cellStyle name="Normal 5 2 5 7" xfId="2683" xr:uid="{00000000-0005-0000-0000-0000A1150000}"/>
    <cellStyle name="Normal 5 2 5 7 2" xfId="13349" xr:uid="{00000000-0005-0000-0000-0000A2150000}"/>
    <cellStyle name="Normal 5 2 5 7 3" xfId="9095" xr:uid="{00000000-0005-0000-0000-0000A3150000}"/>
    <cellStyle name="Normal 5 2 5 8" xfId="9096" xr:uid="{00000000-0005-0000-0000-0000A4150000}"/>
    <cellStyle name="Normal 5 2 5 9" xfId="6322" xr:uid="{00000000-0005-0000-0000-0000A5150000}"/>
    <cellStyle name="Normal 5 2 6" xfId="444" xr:uid="{00000000-0005-0000-0000-0000A6150000}"/>
    <cellStyle name="Normal 5 2 6 2" xfId="1014" xr:uid="{00000000-0005-0000-0000-0000A7150000}"/>
    <cellStyle name="Normal 5 2 6 2 2" xfId="1552" xr:uid="{00000000-0005-0000-0000-0000A8150000}"/>
    <cellStyle name="Normal 5 2 6 2 2 2" xfId="3509" xr:uid="{00000000-0005-0000-0000-0000A9150000}"/>
    <cellStyle name="Normal 5 2 6 2 2 2 2" xfId="14175" xr:uid="{00000000-0005-0000-0000-0000AA150000}"/>
    <cellStyle name="Normal 5 2 6 2 2 2 3" xfId="9097" xr:uid="{00000000-0005-0000-0000-0000AB150000}"/>
    <cellStyle name="Normal 5 2 6 2 2 3" xfId="9098" xr:uid="{00000000-0005-0000-0000-0000AC150000}"/>
    <cellStyle name="Normal 5 2 6 2 2 4" xfId="7148" xr:uid="{00000000-0005-0000-0000-0000AD150000}"/>
    <cellStyle name="Normal 5 2 6 2 2 5" xfId="12362" xr:uid="{00000000-0005-0000-0000-0000AE150000}"/>
    <cellStyle name="Normal 5 2 6 2 2 6" xfId="5323" xr:uid="{00000000-0005-0000-0000-0000AF150000}"/>
    <cellStyle name="Normal 5 2 6 2 3" xfId="3046" xr:uid="{00000000-0005-0000-0000-0000B0150000}"/>
    <cellStyle name="Normal 5 2 6 2 3 2" xfId="13712" xr:uid="{00000000-0005-0000-0000-0000B1150000}"/>
    <cellStyle name="Normal 5 2 6 2 3 3" xfId="9099" xr:uid="{00000000-0005-0000-0000-0000B2150000}"/>
    <cellStyle name="Normal 5 2 6 2 4" xfId="9100" xr:uid="{00000000-0005-0000-0000-0000B3150000}"/>
    <cellStyle name="Normal 5 2 6 2 5" xfId="6685" xr:uid="{00000000-0005-0000-0000-0000B4150000}"/>
    <cellStyle name="Normal 5 2 6 2 6" xfId="11899" xr:uid="{00000000-0005-0000-0000-0000B5150000}"/>
    <cellStyle name="Normal 5 2 6 2 7" xfId="4860" xr:uid="{00000000-0005-0000-0000-0000B6150000}"/>
    <cellStyle name="Normal 5 2 6 3" xfId="1551" xr:uid="{00000000-0005-0000-0000-0000B7150000}"/>
    <cellStyle name="Normal 5 2 6 3 2" xfId="3508" xr:uid="{00000000-0005-0000-0000-0000B8150000}"/>
    <cellStyle name="Normal 5 2 6 3 2 2" xfId="14174" xr:uid="{00000000-0005-0000-0000-0000B9150000}"/>
    <cellStyle name="Normal 5 2 6 3 2 3" xfId="9101" xr:uid="{00000000-0005-0000-0000-0000BA150000}"/>
    <cellStyle name="Normal 5 2 6 3 3" xfId="9102" xr:uid="{00000000-0005-0000-0000-0000BB150000}"/>
    <cellStyle name="Normal 5 2 6 3 4" xfId="7147" xr:uid="{00000000-0005-0000-0000-0000BC150000}"/>
    <cellStyle name="Normal 5 2 6 3 5" xfId="12361" xr:uid="{00000000-0005-0000-0000-0000BD150000}"/>
    <cellStyle name="Normal 5 2 6 3 6" xfId="5322" xr:uid="{00000000-0005-0000-0000-0000BE150000}"/>
    <cellStyle name="Normal 5 2 6 4" xfId="2594" xr:uid="{00000000-0005-0000-0000-0000BF150000}"/>
    <cellStyle name="Normal 5 2 6 4 2" xfId="13260" xr:uid="{00000000-0005-0000-0000-0000C0150000}"/>
    <cellStyle name="Normal 5 2 6 4 3" xfId="9103" xr:uid="{00000000-0005-0000-0000-0000C1150000}"/>
    <cellStyle name="Normal 5 2 6 5" xfId="9104" xr:uid="{00000000-0005-0000-0000-0000C2150000}"/>
    <cellStyle name="Normal 5 2 6 6" xfId="6233" xr:uid="{00000000-0005-0000-0000-0000C3150000}"/>
    <cellStyle name="Normal 5 2 6 7" xfId="11447" xr:uid="{00000000-0005-0000-0000-0000C4150000}"/>
    <cellStyle name="Normal 5 2 6 8" xfId="4408" xr:uid="{00000000-0005-0000-0000-0000C5150000}"/>
    <cellStyle name="Normal 5 2 7" xfId="661" xr:uid="{00000000-0005-0000-0000-0000C6150000}"/>
    <cellStyle name="Normal 5 2 7 2" xfId="1127" xr:uid="{00000000-0005-0000-0000-0000C7150000}"/>
    <cellStyle name="Normal 5 2 7 2 2" xfId="1554" xr:uid="{00000000-0005-0000-0000-0000C8150000}"/>
    <cellStyle name="Normal 5 2 7 2 2 2" xfId="3511" xr:uid="{00000000-0005-0000-0000-0000C9150000}"/>
    <cellStyle name="Normal 5 2 7 2 2 2 2" xfId="14177" xr:uid="{00000000-0005-0000-0000-0000CA150000}"/>
    <cellStyle name="Normal 5 2 7 2 2 2 3" xfId="9105" xr:uid="{00000000-0005-0000-0000-0000CB150000}"/>
    <cellStyle name="Normal 5 2 7 2 2 3" xfId="9106" xr:uid="{00000000-0005-0000-0000-0000CC150000}"/>
    <cellStyle name="Normal 5 2 7 2 2 4" xfId="7150" xr:uid="{00000000-0005-0000-0000-0000CD150000}"/>
    <cellStyle name="Normal 5 2 7 2 2 5" xfId="12364" xr:uid="{00000000-0005-0000-0000-0000CE150000}"/>
    <cellStyle name="Normal 5 2 7 2 2 6" xfId="5325" xr:uid="{00000000-0005-0000-0000-0000CF150000}"/>
    <cellStyle name="Normal 5 2 7 2 3" xfId="3096" xr:uid="{00000000-0005-0000-0000-0000D0150000}"/>
    <cellStyle name="Normal 5 2 7 2 3 2" xfId="13762" xr:uid="{00000000-0005-0000-0000-0000D1150000}"/>
    <cellStyle name="Normal 5 2 7 2 3 3" xfId="9107" xr:uid="{00000000-0005-0000-0000-0000D2150000}"/>
    <cellStyle name="Normal 5 2 7 2 4" xfId="9108" xr:uid="{00000000-0005-0000-0000-0000D3150000}"/>
    <cellStyle name="Normal 5 2 7 2 5" xfId="6735" xr:uid="{00000000-0005-0000-0000-0000D4150000}"/>
    <cellStyle name="Normal 5 2 7 2 6" xfId="11949" xr:uid="{00000000-0005-0000-0000-0000D5150000}"/>
    <cellStyle name="Normal 5 2 7 2 7" xfId="4910" xr:uid="{00000000-0005-0000-0000-0000D6150000}"/>
    <cellStyle name="Normal 5 2 7 3" xfId="1553" xr:uid="{00000000-0005-0000-0000-0000D7150000}"/>
    <cellStyle name="Normal 5 2 7 3 2" xfId="3510" xr:uid="{00000000-0005-0000-0000-0000D8150000}"/>
    <cellStyle name="Normal 5 2 7 3 2 2" xfId="14176" xr:uid="{00000000-0005-0000-0000-0000D9150000}"/>
    <cellStyle name="Normal 5 2 7 3 2 3" xfId="9109" xr:uid="{00000000-0005-0000-0000-0000DA150000}"/>
    <cellStyle name="Normal 5 2 7 3 3" xfId="9110" xr:uid="{00000000-0005-0000-0000-0000DB150000}"/>
    <cellStyle name="Normal 5 2 7 3 4" xfId="7149" xr:uid="{00000000-0005-0000-0000-0000DC150000}"/>
    <cellStyle name="Normal 5 2 7 3 5" xfId="12363" xr:uid="{00000000-0005-0000-0000-0000DD150000}"/>
    <cellStyle name="Normal 5 2 7 3 6" xfId="5324" xr:uid="{00000000-0005-0000-0000-0000DE150000}"/>
    <cellStyle name="Normal 5 2 7 4" xfId="2729" xr:uid="{00000000-0005-0000-0000-0000DF150000}"/>
    <cellStyle name="Normal 5 2 7 4 2" xfId="13395" xr:uid="{00000000-0005-0000-0000-0000E0150000}"/>
    <cellStyle name="Normal 5 2 7 4 3" xfId="9111" xr:uid="{00000000-0005-0000-0000-0000E1150000}"/>
    <cellStyle name="Normal 5 2 7 5" xfId="9112" xr:uid="{00000000-0005-0000-0000-0000E2150000}"/>
    <cellStyle name="Normal 5 2 7 6" xfId="6368" xr:uid="{00000000-0005-0000-0000-0000E3150000}"/>
    <cellStyle name="Normal 5 2 7 7" xfId="11582" xr:uid="{00000000-0005-0000-0000-0000E4150000}"/>
    <cellStyle name="Normal 5 2 7 8" xfId="4543" xr:uid="{00000000-0005-0000-0000-0000E5150000}"/>
    <cellStyle name="Normal 5 2 8" xfId="328" xr:uid="{00000000-0005-0000-0000-0000E6150000}"/>
    <cellStyle name="Normal 5 2 8 2" xfId="956" xr:uid="{00000000-0005-0000-0000-0000E7150000}"/>
    <cellStyle name="Normal 5 2 8 2 2" xfId="1556" xr:uid="{00000000-0005-0000-0000-0000E8150000}"/>
    <cellStyle name="Normal 5 2 8 2 2 2" xfId="3513" xr:uid="{00000000-0005-0000-0000-0000E9150000}"/>
    <cellStyle name="Normal 5 2 8 2 2 2 2" xfId="14179" xr:uid="{00000000-0005-0000-0000-0000EA150000}"/>
    <cellStyle name="Normal 5 2 8 2 2 2 3" xfId="9113" xr:uid="{00000000-0005-0000-0000-0000EB150000}"/>
    <cellStyle name="Normal 5 2 8 2 2 3" xfId="9114" xr:uid="{00000000-0005-0000-0000-0000EC150000}"/>
    <cellStyle name="Normal 5 2 8 2 2 4" xfId="7152" xr:uid="{00000000-0005-0000-0000-0000ED150000}"/>
    <cellStyle name="Normal 5 2 8 2 2 5" xfId="12366" xr:uid="{00000000-0005-0000-0000-0000EE150000}"/>
    <cellStyle name="Normal 5 2 8 2 2 6" xfId="5327" xr:uid="{00000000-0005-0000-0000-0000EF150000}"/>
    <cellStyle name="Normal 5 2 8 2 3" xfId="3002" xr:uid="{00000000-0005-0000-0000-0000F0150000}"/>
    <cellStyle name="Normal 5 2 8 2 3 2" xfId="13668" xr:uid="{00000000-0005-0000-0000-0000F1150000}"/>
    <cellStyle name="Normal 5 2 8 2 3 3" xfId="9115" xr:uid="{00000000-0005-0000-0000-0000F2150000}"/>
    <cellStyle name="Normal 5 2 8 2 4" xfId="9116" xr:uid="{00000000-0005-0000-0000-0000F3150000}"/>
    <cellStyle name="Normal 5 2 8 2 5" xfId="6641" xr:uid="{00000000-0005-0000-0000-0000F4150000}"/>
    <cellStyle name="Normal 5 2 8 2 6" xfId="11855" xr:uid="{00000000-0005-0000-0000-0000F5150000}"/>
    <cellStyle name="Normal 5 2 8 2 7" xfId="4816" xr:uid="{00000000-0005-0000-0000-0000F6150000}"/>
    <cellStyle name="Normal 5 2 8 3" xfId="1555" xr:uid="{00000000-0005-0000-0000-0000F7150000}"/>
    <cellStyle name="Normal 5 2 8 3 2" xfId="3512" xr:uid="{00000000-0005-0000-0000-0000F8150000}"/>
    <cellStyle name="Normal 5 2 8 3 2 2" xfId="14178" xr:uid="{00000000-0005-0000-0000-0000F9150000}"/>
    <cellStyle name="Normal 5 2 8 3 2 3" xfId="9117" xr:uid="{00000000-0005-0000-0000-0000FA150000}"/>
    <cellStyle name="Normal 5 2 8 3 3" xfId="9118" xr:uid="{00000000-0005-0000-0000-0000FB150000}"/>
    <cellStyle name="Normal 5 2 8 3 4" xfId="7151" xr:uid="{00000000-0005-0000-0000-0000FC150000}"/>
    <cellStyle name="Normal 5 2 8 3 5" xfId="12365" xr:uid="{00000000-0005-0000-0000-0000FD150000}"/>
    <cellStyle name="Normal 5 2 8 3 6" xfId="5326" xr:uid="{00000000-0005-0000-0000-0000FE150000}"/>
    <cellStyle name="Normal 5 2 8 4" xfId="2545" xr:uid="{00000000-0005-0000-0000-0000FF150000}"/>
    <cellStyle name="Normal 5 2 8 4 2" xfId="13211" xr:uid="{00000000-0005-0000-0000-000000160000}"/>
    <cellStyle name="Normal 5 2 8 4 3" xfId="9119" xr:uid="{00000000-0005-0000-0000-000001160000}"/>
    <cellStyle name="Normal 5 2 8 5" xfId="9120" xr:uid="{00000000-0005-0000-0000-000002160000}"/>
    <cellStyle name="Normal 5 2 8 6" xfId="6184" xr:uid="{00000000-0005-0000-0000-000003160000}"/>
    <cellStyle name="Normal 5 2 8 7" xfId="11398" xr:uid="{00000000-0005-0000-0000-000004160000}"/>
    <cellStyle name="Normal 5 2 8 8" xfId="4359" xr:uid="{00000000-0005-0000-0000-000005160000}"/>
    <cellStyle name="Normal 5 2 9" xfId="810" xr:uid="{00000000-0005-0000-0000-000006160000}"/>
    <cellStyle name="Normal 5 2 9 2" xfId="1557" xr:uid="{00000000-0005-0000-0000-000007160000}"/>
    <cellStyle name="Normal 5 2 9 2 2" xfId="3514" xr:uid="{00000000-0005-0000-0000-000008160000}"/>
    <cellStyle name="Normal 5 2 9 2 2 2" xfId="14180" xr:uid="{00000000-0005-0000-0000-000009160000}"/>
    <cellStyle name="Normal 5 2 9 2 2 3" xfId="9121" xr:uid="{00000000-0005-0000-0000-00000A160000}"/>
    <cellStyle name="Normal 5 2 9 2 3" xfId="9122" xr:uid="{00000000-0005-0000-0000-00000B160000}"/>
    <cellStyle name="Normal 5 2 9 2 4" xfId="7153" xr:uid="{00000000-0005-0000-0000-00000C160000}"/>
    <cellStyle name="Normal 5 2 9 2 5" xfId="12367" xr:uid="{00000000-0005-0000-0000-00000D160000}"/>
    <cellStyle name="Normal 5 2 9 2 6" xfId="5328" xr:uid="{00000000-0005-0000-0000-00000E160000}"/>
    <cellStyle name="Normal 5 2 9 3" xfId="2867" xr:uid="{00000000-0005-0000-0000-00000F160000}"/>
    <cellStyle name="Normal 5 2 9 3 2" xfId="13533" xr:uid="{00000000-0005-0000-0000-000010160000}"/>
    <cellStyle name="Normal 5 2 9 3 3" xfId="9123" xr:uid="{00000000-0005-0000-0000-000011160000}"/>
    <cellStyle name="Normal 5 2 9 4" xfId="9124" xr:uid="{00000000-0005-0000-0000-000012160000}"/>
    <cellStyle name="Normal 5 2 9 5" xfId="6506" xr:uid="{00000000-0005-0000-0000-000013160000}"/>
    <cellStyle name="Normal 5 2 9 6" xfId="11720" xr:uid="{00000000-0005-0000-0000-000014160000}"/>
    <cellStyle name="Normal 5 2 9 7" xfId="4681" xr:uid="{00000000-0005-0000-0000-000015160000}"/>
    <cellStyle name="Normal 5 20" xfId="4260" xr:uid="{00000000-0005-0000-0000-000016160000}"/>
    <cellStyle name="Normal 5 3" xfId="98" xr:uid="{00000000-0005-0000-0000-000017160000}"/>
    <cellStyle name="Normal 5 3 10" xfId="2118" xr:uid="{00000000-0005-0000-0000-000018160000}"/>
    <cellStyle name="Normal 5 3 10 2" xfId="3977" xr:uid="{00000000-0005-0000-0000-000019160000}"/>
    <cellStyle name="Normal 5 3 10 2 2" xfId="14640" xr:uid="{00000000-0005-0000-0000-00001A160000}"/>
    <cellStyle name="Normal 5 3 10 2 3" xfId="9125" xr:uid="{00000000-0005-0000-0000-00001B160000}"/>
    <cellStyle name="Normal 5 3 10 3" xfId="9126" xr:uid="{00000000-0005-0000-0000-00001C160000}"/>
    <cellStyle name="Normal 5 3 10 4" xfId="7616" xr:uid="{00000000-0005-0000-0000-00001D160000}"/>
    <cellStyle name="Normal 5 3 10 5" xfId="12827" xr:uid="{00000000-0005-0000-0000-00001E160000}"/>
    <cellStyle name="Normal 5 3 10 6" xfId="5788" xr:uid="{00000000-0005-0000-0000-00001F160000}"/>
    <cellStyle name="Normal 5 3 11" xfId="2269" xr:uid="{00000000-0005-0000-0000-000020160000}"/>
    <cellStyle name="Normal 5 3 11 2" xfId="4113" xr:uid="{00000000-0005-0000-0000-000021160000}"/>
    <cellStyle name="Normal 5 3 11 2 2" xfId="14776" xr:uid="{00000000-0005-0000-0000-000022160000}"/>
    <cellStyle name="Normal 5 3 11 2 3" xfId="9127" xr:uid="{00000000-0005-0000-0000-000023160000}"/>
    <cellStyle name="Normal 5 3 11 3" xfId="7752" xr:uid="{00000000-0005-0000-0000-000024160000}"/>
    <cellStyle name="Normal 5 3 11 4" xfId="12963" xr:uid="{00000000-0005-0000-0000-000025160000}"/>
    <cellStyle name="Normal 5 3 11 5" xfId="5924" xr:uid="{00000000-0005-0000-0000-000026160000}"/>
    <cellStyle name="Normal 5 3 12" xfId="2456" xr:uid="{00000000-0005-0000-0000-000027160000}"/>
    <cellStyle name="Normal 5 3 12 2" xfId="9128" xr:uid="{00000000-0005-0000-0000-000028160000}"/>
    <cellStyle name="Normal 5 3 12 3" xfId="13124" xr:uid="{00000000-0005-0000-0000-000029160000}"/>
    <cellStyle name="Normal 5 3 12 4" xfId="6066" xr:uid="{00000000-0005-0000-0000-00002A160000}"/>
    <cellStyle name="Normal 5 3 13" xfId="9129" xr:uid="{00000000-0005-0000-0000-00002B160000}"/>
    <cellStyle name="Normal 5 3 14" xfId="6095" xr:uid="{00000000-0005-0000-0000-00002C160000}"/>
    <cellStyle name="Normal 5 3 15" xfId="11311" xr:uid="{00000000-0005-0000-0000-00002D160000}"/>
    <cellStyle name="Normal 5 3 16" xfId="4272" xr:uid="{00000000-0005-0000-0000-00002E160000}"/>
    <cellStyle name="Normal 5 3 2" xfId="539" xr:uid="{00000000-0005-0000-0000-00002F160000}"/>
    <cellStyle name="Normal 5 3 2 10" xfId="11496" xr:uid="{00000000-0005-0000-0000-000030160000}"/>
    <cellStyle name="Normal 5 3 2 11" xfId="4457" xr:uid="{00000000-0005-0000-0000-000031160000}"/>
    <cellStyle name="Normal 5 3 2 2" xfId="710" xr:uid="{00000000-0005-0000-0000-000032160000}"/>
    <cellStyle name="Normal 5 3 2 2 2" xfId="1176" xr:uid="{00000000-0005-0000-0000-000033160000}"/>
    <cellStyle name="Normal 5 3 2 2 2 2" xfId="1560" xr:uid="{00000000-0005-0000-0000-000034160000}"/>
    <cellStyle name="Normal 5 3 2 2 2 2 2" xfId="3517" xr:uid="{00000000-0005-0000-0000-000035160000}"/>
    <cellStyle name="Normal 5 3 2 2 2 2 2 2" xfId="14183" xr:uid="{00000000-0005-0000-0000-000036160000}"/>
    <cellStyle name="Normal 5 3 2 2 2 2 2 3" xfId="9130" xr:uid="{00000000-0005-0000-0000-000037160000}"/>
    <cellStyle name="Normal 5 3 2 2 2 2 3" xfId="9131" xr:uid="{00000000-0005-0000-0000-000038160000}"/>
    <cellStyle name="Normal 5 3 2 2 2 2 4" xfId="7156" xr:uid="{00000000-0005-0000-0000-000039160000}"/>
    <cellStyle name="Normal 5 3 2 2 2 2 5" xfId="12370" xr:uid="{00000000-0005-0000-0000-00003A160000}"/>
    <cellStyle name="Normal 5 3 2 2 2 2 6" xfId="5331" xr:uid="{00000000-0005-0000-0000-00003B160000}"/>
    <cellStyle name="Normal 5 3 2 2 2 3" xfId="3145" xr:uid="{00000000-0005-0000-0000-00003C160000}"/>
    <cellStyle name="Normal 5 3 2 2 2 3 2" xfId="13811" xr:uid="{00000000-0005-0000-0000-00003D160000}"/>
    <cellStyle name="Normal 5 3 2 2 2 3 3" xfId="9132" xr:uid="{00000000-0005-0000-0000-00003E160000}"/>
    <cellStyle name="Normal 5 3 2 2 2 4" xfId="9133" xr:uid="{00000000-0005-0000-0000-00003F160000}"/>
    <cellStyle name="Normal 5 3 2 2 2 5" xfId="6784" xr:uid="{00000000-0005-0000-0000-000040160000}"/>
    <cellStyle name="Normal 5 3 2 2 2 6" xfId="11998" xr:uid="{00000000-0005-0000-0000-000041160000}"/>
    <cellStyle name="Normal 5 3 2 2 2 7" xfId="4959" xr:uid="{00000000-0005-0000-0000-000042160000}"/>
    <cellStyle name="Normal 5 3 2 2 3" xfId="1559" xr:uid="{00000000-0005-0000-0000-000043160000}"/>
    <cellStyle name="Normal 5 3 2 2 3 2" xfId="3516" xr:uid="{00000000-0005-0000-0000-000044160000}"/>
    <cellStyle name="Normal 5 3 2 2 3 2 2" xfId="14182" xr:uid="{00000000-0005-0000-0000-000045160000}"/>
    <cellStyle name="Normal 5 3 2 2 3 2 3" xfId="9134" xr:uid="{00000000-0005-0000-0000-000046160000}"/>
    <cellStyle name="Normal 5 3 2 2 3 3" xfId="9135" xr:uid="{00000000-0005-0000-0000-000047160000}"/>
    <cellStyle name="Normal 5 3 2 2 3 4" xfId="7155" xr:uid="{00000000-0005-0000-0000-000048160000}"/>
    <cellStyle name="Normal 5 3 2 2 3 5" xfId="12369" xr:uid="{00000000-0005-0000-0000-000049160000}"/>
    <cellStyle name="Normal 5 3 2 2 3 6" xfId="5330" xr:uid="{00000000-0005-0000-0000-00004A160000}"/>
    <cellStyle name="Normal 5 3 2 2 4" xfId="2778" xr:uid="{00000000-0005-0000-0000-00004B160000}"/>
    <cellStyle name="Normal 5 3 2 2 4 2" xfId="13444" xr:uid="{00000000-0005-0000-0000-00004C160000}"/>
    <cellStyle name="Normal 5 3 2 2 4 3" xfId="9136" xr:uid="{00000000-0005-0000-0000-00004D160000}"/>
    <cellStyle name="Normal 5 3 2 2 5" xfId="9137" xr:uid="{00000000-0005-0000-0000-00004E160000}"/>
    <cellStyle name="Normal 5 3 2 2 6" xfId="6417" xr:uid="{00000000-0005-0000-0000-00004F160000}"/>
    <cellStyle name="Normal 5 3 2 2 7" xfId="11631" xr:uid="{00000000-0005-0000-0000-000050160000}"/>
    <cellStyle name="Normal 5 3 2 2 8" xfId="4592" xr:uid="{00000000-0005-0000-0000-000051160000}"/>
    <cellStyle name="Normal 5 3 2 3" xfId="863" xr:uid="{00000000-0005-0000-0000-000052160000}"/>
    <cellStyle name="Normal 5 3 2 3 2" xfId="1561" xr:uid="{00000000-0005-0000-0000-000053160000}"/>
    <cellStyle name="Normal 5 3 2 3 2 2" xfId="3518" xr:uid="{00000000-0005-0000-0000-000054160000}"/>
    <cellStyle name="Normal 5 3 2 3 2 2 2" xfId="14184" xr:uid="{00000000-0005-0000-0000-000055160000}"/>
    <cellStyle name="Normal 5 3 2 3 2 2 3" xfId="9138" xr:uid="{00000000-0005-0000-0000-000056160000}"/>
    <cellStyle name="Normal 5 3 2 3 2 3" xfId="9139" xr:uid="{00000000-0005-0000-0000-000057160000}"/>
    <cellStyle name="Normal 5 3 2 3 2 4" xfId="7157" xr:uid="{00000000-0005-0000-0000-000058160000}"/>
    <cellStyle name="Normal 5 3 2 3 2 5" xfId="12371" xr:uid="{00000000-0005-0000-0000-000059160000}"/>
    <cellStyle name="Normal 5 3 2 3 2 6" xfId="5332" xr:uid="{00000000-0005-0000-0000-00005A160000}"/>
    <cellStyle name="Normal 5 3 2 3 3" xfId="2916" xr:uid="{00000000-0005-0000-0000-00005B160000}"/>
    <cellStyle name="Normal 5 3 2 3 3 2" xfId="13582" xr:uid="{00000000-0005-0000-0000-00005C160000}"/>
    <cellStyle name="Normal 5 3 2 3 3 3" xfId="9140" xr:uid="{00000000-0005-0000-0000-00005D160000}"/>
    <cellStyle name="Normal 5 3 2 3 4" xfId="9141" xr:uid="{00000000-0005-0000-0000-00005E160000}"/>
    <cellStyle name="Normal 5 3 2 3 5" xfId="6555" xr:uid="{00000000-0005-0000-0000-00005F160000}"/>
    <cellStyle name="Normal 5 3 2 3 6" xfId="11769" xr:uid="{00000000-0005-0000-0000-000060160000}"/>
    <cellStyle name="Normal 5 3 2 3 7" xfId="4730" xr:uid="{00000000-0005-0000-0000-000061160000}"/>
    <cellStyle name="Normal 5 3 2 4" xfId="1558" xr:uid="{00000000-0005-0000-0000-000062160000}"/>
    <cellStyle name="Normal 5 3 2 4 2" xfId="3515" xr:uid="{00000000-0005-0000-0000-000063160000}"/>
    <cellStyle name="Normal 5 3 2 4 2 2" xfId="14181" xr:uid="{00000000-0005-0000-0000-000064160000}"/>
    <cellStyle name="Normal 5 3 2 4 2 3" xfId="9142" xr:uid="{00000000-0005-0000-0000-000065160000}"/>
    <cellStyle name="Normal 5 3 2 4 3" xfId="9143" xr:uid="{00000000-0005-0000-0000-000066160000}"/>
    <cellStyle name="Normal 5 3 2 4 4" xfId="7154" xr:uid="{00000000-0005-0000-0000-000067160000}"/>
    <cellStyle name="Normal 5 3 2 4 5" xfId="12368" xr:uid="{00000000-0005-0000-0000-000068160000}"/>
    <cellStyle name="Normal 5 3 2 4 6" xfId="5329" xr:uid="{00000000-0005-0000-0000-000069160000}"/>
    <cellStyle name="Normal 5 3 2 5" xfId="2170" xr:uid="{00000000-0005-0000-0000-00006A160000}"/>
    <cellStyle name="Normal 5 3 2 5 2" xfId="4024" xr:uid="{00000000-0005-0000-0000-00006B160000}"/>
    <cellStyle name="Normal 5 3 2 5 2 2" xfId="14687" xr:uid="{00000000-0005-0000-0000-00006C160000}"/>
    <cellStyle name="Normal 5 3 2 5 2 3" xfId="9144" xr:uid="{00000000-0005-0000-0000-00006D160000}"/>
    <cellStyle name="Normal 5 3 2 5 3" xfId="9145" xr:uid="{00000000-0005-0000-0000-00006E160000}"/>
    <cellStyle name="Normal 5 3 2 5 4" xfId="7663" xr:uid="{00000000-0005-0000-0000-00006F160000}"/>
    <cellStyle name="Normal 5 3 2 5 5" xfId="12874" xr:uid="{00000000-0005-0000-0000-000070160000}"/>
    <cellStyle name="Normal 5 3 2 5 6" xfId="5835" xr:uid="{00000000-0005-0000-0000-000071160000}"/>
    <cellStyle name="Normal 5 3 2 6" xfId="2315" xr:uid="{00000000-0005-0000-0000-000072160000}"/>
    <cellStyle name="Normal 5 3 2 6 2" xfId="4159" xr:uid="{00000000-0005-0000-0000-000073160000}"/>
    <cellStyle name="Normal 5 3 2 6 2 2" xfId="14822" xr:uid="{00000000-0005-0000-0000-000074160000}"/>
    <cellStyle name="Normal 5 3 2 6 2 3" xfId="9146" xr:uid="{00000000-0005-0000-0000-000075160000}"/>
    <cellStyle name="Normal 5 3 2 6 3" xfId="7798" xr:uid="{00000000-0005-0000-0000-000076160000}"/>
    <cellStyle name="Normal 5 3 2 6 4" xfId="13009" xr:uid="{00000000-0005-0000-0000-000077160000}"/>
    <cellStyle name="Normal 5 3 2 6 5" xfId="5970" xr:uid="{00000000-0005-0000-0000-000078160000}"/>
    <cellStyle name="Normal 5 3 2 7" xfId="2643" xr:uid="{00000000-0005-0000-0000-000079160000}"/>
    <cellStyle name="Normal 5 3 2 7 2" xfId="13309" xr:uid="{00000000-0005-0000-0000-00007A160000}"/>
    <cellStyle name="Normal 5 3 2 7 3" xfId="9147" xr:uid="{00000000-0005-0000-0000-00007B160000}"/>
    <cellStyle name="Normal 5 3 2 8" xfId="9148" xr:uid="{00000000-0005-0000-0000-00007C160000}"/>
    <cellStyle name="Normal 5 3 2 9" xfId="6282" xr:uid="{00000000-0005-0000-0000-00007D160000}"/>
    <cellStyle name="Normal 5 3 3" xfId="613" xr:uid="{00000000-0005-0000-0000-00007E160000}"/>
    <cellStyle name="Normal 5 3 3 10" xfId="11539" xr:uid="{00000000-0005-0000-0000-00007F160000}"/>
    <cellStyle name="Normal 5 3 3 11" xfId="4500" xr:uid="{00000000-0005-0000-0000-000080160000}"/>
    <cellStyle name="Normal 5 3 3 2" xfId="754" xr:uid="{00000000-0005-0000-0000-000081160000}"/>
    <cellStyle name="Normal 5 3 3 2 2" xfId="1219" xr:uid="{00000000-0005-0000-0000-000082160000}"/>
    <cellStyle name="Normal 5 3 3 2 2 2" xfId="1564" xr:uid="{00000000-0005-0000-0000-000083160000}"/>
    <cellStyle name="Normal 5 3 3 2 2 2 2" xfId="3521" xr:uid="{00000000-0005-0000-0000-000084160000}"/>
    <cellStyle name="Normal 5 3 3 2 2 2 2 2" xfId="14187" xr:uid="{00000000-0005-0000-0000-000085160000}"/>
    <cellStyle name="Normal 5 3 3 2 2 2 2 3" xfId="9149" xr:uid="{00000000-0005-0000-0000-000086160000}"/>
    <cellStyle name="Normal 5 3 3 2 2 2 3" xfId="9150" xr:uid="{00000000-0005-0000-0000-000087160000}"/>
    <cellStyle name="Normal 5 3 3 2 2 2 4" xfId="7160" xr:uid="{00000000-0005-0000-0000-000088160000}"/>
    <cellStyle name="Normal 5 3 3 2 2 2 5" xfId="12374" xr:uid="{00000000-0005-0000-0000-000089160000}"/>
    <cellStyle name="Normal 5 3 3 2 2 2 6" xfId="5335" xr:uid="{00000000-0005-0000-0000-00008A160000}"/>
    <cellStyle name="Normal 5 3 3 2 2 3" xfId="3188" xr:uid="{00000000-0005-0000-0000-00008B160000}"/>
    <cellStyle name="Normal 5 3 3 2 2 3 2" xfId="13854" xr:uid="{00000000-0005-0000-0000-00008C160000}"/>
    <cellStyle name="Normal 5 3 3 2 2 3 3" xfId="9151" xr:uid="{00000000-0005-0000-0000-00008D160000}"/>
    <cellStyle name="Normal 5 3 3 2 2 4" xfId="9152" xr:uid="{00000000-0005-0000-0000-00008E160000}"/>
    <cellStyle name="Normal 5 3 3 2 2 5" xfId="6827" xr:uid="{00000000-0005-0000-0000-00008F160000}"/>
    <cellStyle name="Normal 5 3 3 2 2 6" xfId="12041" xr:uid="{00000000-0005-0000-0000-000090160000}"/>
    <cellStyle name="Normal 5 3 3 2 2 7" xfId="5002" xr:uid="{00000000-0005-0000-0000-000091160000}"/>
    <cellStyle name="Normal 5 3 3 2 3" xfId="1563" xr:uid="{00000000-0005-0000-0000-000092160000}"/>
    <cellStyle name="Normal 5 3 3 2 3 2" xfId="3520" xr:uid="{00000000-0005-0000-0000-000093160000}"/>
    <cellStyle name="Normal 5 3 3 2 3 2 2" xfId="14186" xr:uid="{00000000-0005-0000-0000-000094160000}"/>
    <cellStyle name="Normal 5 3 3 2 3 2 3" xfId="9153" xr:uid="{00000000-0005-0000-0000-000095160000}"/>
    <cellStyle name="Normal 5 3 3 2 3 3" xfId="9154" xr:uid="{00000000-0005-0000-0000-000096160000}"/>
    <cellStyle name="Normal 5 3 3 2 3 4" xfId="7159" xr:uid="{00000000-0005-0000-0000-000097160000}"/>
    <cellStyle name="Normal 5 3 3 2 3 5" xfId="12373" xr:uid="{00000000-0005-0000-0000-000098160000}"/>
    <cellStyle name="Normal 5 3 3 2 3 6" xfId="5334" xr:uid="{00000000-0005-0000-0000-000099160000}"/>
    <cellStyle name="Normal 5 3 3 2 4" xfId="2821" xr:uid="{00000000-0005-0000-0000-00009A160000}"/>
    <cellStyle name="Normal 5 3 3 2 4 2" xfId="13487" xr:uid="{00000000-0005-0000-0000-00009B160000}"/>
    <cellStyle name="Normal 5 3 3 2 4 3" xfId="9155" xr:uid="{00000000-0005-0000-0000-00009C160000}"/>
    <cellStyle name="Normal 5 3 3 2 5" xfId="9156" xr:uid="{00000000-0005-0000-0000-00009D160000}"/>
    <cellStyle name="Normal 5 3 3 2 6" xfId="6460" xr:uid="{00000000-0005-0000-0000-00009E160000}"/>
    <cellStyle name="Normal 5 3 3 2 7" xfId="11674" xr:uid="{00000000-0005-0000-0000-00009F160000}"/>
    <cellStyle name="Normal 5 3 3 2 8" xfId="4635" xr:uid="{00000000-0005-0000-0000-0000A0160000}"/>
    <cellStyle name="Normal 5 3 3 3" xfId="907" xr:uid="{00000000-0005-0000-0000-0000A1160000}"/>
    <cellStyle name="Normal 5 3 3 3 2" xfId="1565" xr:uid="{00000000-0005-0000-0000-0000A2160000}"/>
    <cellStyle name="Normal 5 3 3 3 2 2" xfId="3522" xr:uid="{00000000-0005-0000-0000-0000A3160000}"/>
    <cellStyle name="Normal 5 3 3 3 2 2 2" xfId="14188" xr:uid="{00000000-0005-0000-0000-0000A4160000}"/>
    <cellStyle name="Normal 5 3 3 3 2 2 3" xfId="9157" xr:uid="{00000000-0005-0000-0000-0000A5160000}"/>
    <cellStyle name="Normal 5 3 3 3 2 3" xfId="9158" xr:uid="{00000000-0005-0000-0000-0000A6160000}"/>
    <cellStyle name="Normal 5 3 3 3 2 4" xfId="7161" xr:uid="{00000000-0005-0000-0000-0000A7160000}"/>
    <cellStyle name="Normal 5 3 3 3 2 5" xfId="12375" xr:uid="{00000000-0005-0000-0000-0000A8160000}"/>
    <cellStyle name="Normal 5 3 3 3 2 6" xfId="5336" xr:uid="{00000000-0005-0000-0000-0000A9160000}"/>
    <cellStyle name="Normal 5 3 3 3 3" xfId="2959" xr:uid="{00000000-0005-0000-0000-0000AA160000}"/>
    <cellStyle name="Normal 5 3 3 3 3 2" xfId="13625" xr:uid="{00000000-0005-0000-0000-0000AB160000}"/>
    <cellStyle name="Normal 5 3 3 3 3 3" xfId="9159" xr:uid="{00000000-0005-0000-0000-0000AC160000}"/>
    <cellStyle name="Normal 5 3 3 3 4" xfId="9160" xr:uid="{00000000-0005-0000-0000-0000AD160000}"/>
    <cellStyle name="Normal 5 3 3 3 5" xfId="6598" xr:uid="{00000000-0005-0000-0000-0000AE160000}"/>
    <cellStyle name="Normal 5 3 3 3 6" xfId="11812" xr:uid="{00000000-0005-0000-0000-0000AF160000}"/>
    <cellStyle name="Normal 5 3 3 3 7" xfId="4773" xr:uid="{00000000-0005-0000-0000-0000B0160000}"/>
    <cellStyle name="Normal 5 3 3 4" xfId="1562" xr:uid="{00000000-0005-0000-0000-0000B1160000}"/>
    <cellStyle name="Normal 5 3 3 4 2" xfId="3519" xr:uid="{00000000-0005-0000-0000-0000B2160000}"/>
    <cellStyle name="Normal 5 3 3 4 2 2" xfId="14185" xr:uid="{00000000-0005-0000-0000-0000B3160000}"/>
    <cellStyle name="Normal 5 3 3 4 2 3" xfId="9161" xr:uid="{00000000-0005-0000-0000-0000B4160000}"/>
    <cellStyle name="Normal 5 3 3 4 3" xfId="9162" xr:uid="{00000000-0005-0000-0000-0000B5160000}"/>
    <cellStyle name="Normal 5 3 3 4 4" xfId="7158" xr:uid="{00000000-0005-0000-0000-0000B6160000}"/>
    <cellStyle name="Normal 5 3 3 4 5" xfId="12372" xr:uid="{00000000-0005-0000-0000-0000B7160000}"/>
    <cellStyle name="Normal 5 3 3 4 6" xfId="5333" xr:uid="{00000000-0005-0000-0000-0000B8160000}"/>
    <cellStyle name="Normal 5 3 3 5" xfId="2214" xr:uid="{00000000-0005-0000-0000-0000B9160000}"/>
    <cellStyle name="Normal 5 3 3 5 2" xfId="4067" xr:uid="{00000000-0005-0000-0000-0000BA160000}"/>
    <cellStyle name="Normal 5 3 3 5 2 2" xfId="14730" xr:uid="{00000000-0005-0000-0000-0000BB160000}"/>
    <cellStyle name="Normal 5 3 3 5 2 3" xfId="9163" xr:uid="{00000000-0005-0000-0000-0000BC160000}"/>
    <cellStyle name="Normal 5 3 3 5 3" xfId="9164" xr:uid="{00000000-0005-0000-0000-0000BD160000}"/>
    <cellStyle name="Normal 5 3 3 5 4" xfId="7706" xr:uid="{00000000-0005-0000-0000-0000BE160000}"/>
    <cellStyle name="Normal 5 3 3 5 5" xfId="12917" xr:uid="{00000000-0005-0000-0000-0000BF160000}"/>
    <cellStyle name="Normal 5 3 3 5 6" xfId="5878" xr:uid="{00000000-0005-0000-0000-0000C0160000}"/>
    <cellStyle name="Normal 5 3 3 6" xfId="2358" xr:uid="{00000000-0005-0000-0000-0000C1160000}"/>
    <cellStyle name="Normal 5 3 3 6 2" xfId="4202" xr:uid="{00000000-0005-0000-0000-0000C2160000}"/>
    <cellStyle name="Normal 5 3 3 6 2 2" xfId="14865" xr:uid="{00000000-0005-0000-0000-0000C3160000}"/>
    <cellStyle name="Normal 5 3 3 6 2 3" xfId="9165" xr:uid="{00000000-0005-0000-0000-0000C4160000}"/>
    <cellStyle name="Normal 5 3 3 6 3" xfId="7841" xr:uid="{00000000-0005-0000-0000-0000C5160000}"/>
    <cellStyle name="Normal 5 3 3 6 4" xfId="13052" xr:uid="{00000000-0005-0000-0000-0000C6160000}"/>
    <cellStyle name="Normal 5 3 3 6 5" xfId="6013" xr:uid="{00000000-0005-0000-0000-0000C7160000}"/>
    <cellStyle name="Normal 5 3 3 7" xfId="2686" xr:uid="{00000000-0005-0000-0000-0000C8160000}"/>
    <cellStyle name="Normal 5 3 3 7 2" xfId="13352" xr:uid="{00000000-0005-0000-0000-0000C9160000}"/>
    <cellStyle name="Normal 5 3 3 7 3" xfId="9166" xr:uid="{00000000-0005-0000-0000-0000CA160000}"/>
    <cellStyle name="Normal 5 3 3 8" xfId="9167" xr:uid="{00000000-0005-0000-0000-0000CB160000}"/>
    <cellStyle name="Normal 5 3 3 9" xfId="6325" xr:uid="{00000000-0005-0000-0000-0000CC160000}"/>
    <cellStyle name="Normal 5 3 4" xfId="447" xr:uid="{00000000-0005-0000-0000-0000CD160000}"/>
    <cellStyle name="Normal 5 3 4 2" xfId="1017" xr:uid="{00000000-0005-0000-0000-0000CE160000}"/>
    <cellStyle name="Normal 5 3 4 2 2" xfId="1567" xr:uid="{00000000-0005-0000-0000-0000CF160000}"/>
    <cellStyle name="Normal 5 3 4 2 2 2" xfId="3524" xr:uid="{00000000-0005-0000-0000-0000D0160000}"/>
    <cellStyle name="Normal 5 3 4 2 2 2 2" xfId="14190" xr:uid="{00000000-0005-0000-0000-0000D1160000}"/>
    <cellStyle name="Normal 5 3 4 2 2 2 3" xfId="9168" xr:uid="{00000000-0005-0000-0000-0000D2160000}"/>
    <cellStyle name="Normal 5 3 4 2 2 3" xfId="9169" xr:uid="{00000000-0005-0000-0000-0000D3160000}"/>
    <cellStyle name="Normal 5 3 4 2 2 4" xfId="7163" xr:uid="{00000000-0005-0000-0000-0000D4160000}"/>
    <cellStyle name="Normal 5 3 4 2 2 5" xfId="12377" xr:uid="{00000000-0005-0000-0000-0000D5160000}"/>
    <cellStyle name="Normal 5 3 4 2 2 6" xfId="5338" xr:uid="{00000000-0005-0000-0000-0000D6160000}"/>
    <cellStyle name="Normal 5 3 4 2 3" xfId="3049" xr:uid="{00000000-0005-0000-0000-0000D7160000}"/>
    <cellStyle name="Normal 5 3 4 2 3 2" xfId="13715" xr:uid="{00000000-0005-0000-0000-0000D8160000}"/>
    <cellStyle name="Normal 5 3 4 2 3 3" xfId="9170" xr:uid="{00000000-0005-0000-0000-0000D9160000}"/>
    <cellStyle name="Normal 5 3 4 2 4" xfId="9171" xr:uid="{00000000-0005-0000-0000-0000DA160000}"/>
    <cellStyle name="Normal 5 3 4 2 5" xfId="6688" xr:uid="{00000000-0005-0000-0000-0000DB160000}"/>
    <cellStyle name="Normal 5 3 4 2 6" xfId="11902" xr:uid="{00000000-0005-0000-0000-0000DC160000}"/>
    <cellStyle name="Normal 5 3 4 2 7" xfId="4863" xr:uid="{00000000-0005-0000-0000-0000DD160000}"/>
    <cellStyle name="Normal 5 3 4 3" xfId="1566" xr:uid="{00000000-0005-0000-0000-0000DE160000}"/>
    <cellStyle name="Normal 5 3 4 3 2" xfId="3523" xr:uid="{00000000-0005-0000-0000-0000DF160000}"/>
    <cellStyle name="Normal 5 3 4 3 2 2" xfId="14189" xr:uid="{00000000-0005-0000-0000-0000E0160000}"/>
    <cellStyle name="Normal 5 3 4 3 2 3" xfId="9172" xr:uid="{00000000-0005-0000-0000-0000E1160000}"/>
    <cellStyle name="Normal 5 3 4 3 3" xfId="9173" xr:uid="{00000000-0005-0000-0000-0000E2160000}"/>
    <cellStyle name="Normal 5 3 4 3 4" xfId="7162" xr:uid="{00000000-0005-0000-0000-0000E3160000}"/>
    <cellStyle name="Normal 5 3 4 3 5" xfId="12376" xr:uid="{00000000-0005-0000-0000-0000E4160000}"/>
    <cellStyle name="Normal 5 3 4 3 6" xfId="5337" xr:uid="{00000000-0005-0000-0000-0000E5160000}"/>
    <cellStyle name="Normal 5 3 4 4" xfId="2597" xr:uid="{00000000-0005-0000-0000-0000E6160000}"/>
    <cellStyle name="Normal 5 3 4 4 2" xfId="13263" xr:uid="{00000000-0005-0000-0000-0000E7160000}"/>
    <cellStyle name="Normal 5 3 4 4 3" xfId="9174" xr:uid="{00000000-0005-0000-0000-0000E8160000}"/>
    <cellStyle name="Normal 5 3 4 5" xfId="9175" xr:uid="{00000000-0005-0000-0000-0000E9160000}"/>
    <cellStyle name="Normal 5 3 4 6" xfId="6236" xr:uid="{00000000-0005-0000-0000-0000EA160000}"/>
    <cellStyle name="Normal 5 3 4 7" xfId="11450" xr:uid="{00000000-0005-0000-0000-0000EB160000}"/>
    <cellStyle name="Normal 5 3 4 8" xfId="4411" xr:uid="{00000000-0005-0000-0000-0000EC160000}"/>
    <cellStyle name="Normal 5 3 5" xfId="664" xr:uid="{00000000-0005-0000-0000-0000ED160000}"/>
    <cellStyle name="Normal 5 3 5 2" xfId="1130" xr:uid="{00000000-0005-0000-0000-0000EE160000}"/>
    <cellStyle name="Normal 5 3 5 2 2" xfId="1569" xr:uid="{00000000-0005-0000-0000-0000EF160000}"/>
    <cellStyle name="Normal 5 3 5 2 2 2" xfId="3526" xr:uid="{00000000-0005-0000-0000-0000F0160000}"/>
    <cellStyle name="Normal 5 3 5 2 2 2 2" xfId="14192" xr:uid="{00000000-0005-0000-0000-0000F1160000}"/>
    <cellStyle name="Normal 5 3 5 2 2 2 3" xfId="9176" xr:uid="{00000000-0005-0000-0000-0000F2160000}"/>
    <cellStyle name="Normal 5 3 5 2 2 3" xfId="9177" xr:uid="{00000000-0005-0000-0000-0000F3160000}"/>
    <cellStyle name="Normal 5 3 5 2 2 4" xfId="7165" xr:uid="{00000000-0005-0000-0000-0000F4160000}"/>
    <cellStyle name="Normal 5 3 5 2 2 5" xfId="12379" xr:uid="{00000000-0005-0000-0000-0000F5160000}"/>
    <cellStyle name="Normal 5 3 5 2 2 6" xfId="5340" xr:uid="{00000000-0005-0000-0000-0000F6160000}"/>
    <cellStyle name="Normal 5 3 5 2 3" xfId="3099" xr:uid="{00000000-0005-0000-0000-0000F7160000}"/>
    <cellStyle name="Normal 5 3 5 2 3 2" xfId="13765" xr:uid="{00000000-0005-0000-0000-0000F8160000}"/>
    <cellStyle name="Normal 5 3 5 2 3 3" xfId="9178" xr:uid="{00000000-0005-0000-0000-0000F9160000}"/>
    <cellStyle name="Normal 5 3 5 2 4" xfId="9179" xr:uid="{00000000-0005-0000-0000-0000FA160000}"/>
    <cellStyle name="Normal 5 3 5 2 5" xfId="6738" xr:uid="{00000000-0005-0000-0000-0000FB160000}"/>
    <cellStyle name="Normal 5 3 5 2 6" xfId="11952" xr:uid="{00000000-0005-0000-0000-0000FC160000}"/>
    <cellStyle name="Normal 5 3 5 2 7" xfId="4913" xr:uid="{00000000-0005-0000-0000-0000FD160000}"/>
    <cellStyle name="Normal 5 3 5 3" xfId="1568" xr:uid="{00000000-0005-0000-0000-0000FE160000}"/>
    <cellStyle name="Normal 5 3 5 3 2" xfId="3525" xr:uid="{00000000-0005-0000-0000-0000FF160000}"/>
    <cellStyle name="Normal 5 3 5 3 2 2" xfId="14191" xr:uid="{00000000-0005-0000-0000-000000170000}"/>
    <cellStyle name="Normal 5 3 5 3 2 3" xfId="9180" xr:uid="{00000000-0005-0000-0000-000001170000}"/>
    <cellStyle name="Normal 5 3 5 3 3" xfId="9181" xr:uid="{00000000-0005-0000-0000-000002170000}"/>
    <cellStyle name="Normal 5 3 5 3 4" xfId="7164" xr:uid="{00000000-0005-0000-0000-000003170000}"/>
    <cellStyle name="Normal 5 3 5 3 5" xfId="12378" xr:uid="{00000000-0005-0000-0000-000004170000}"/>
    <cellStyle name="Normal 5 3 5 3 6" xfId="5339" xr:uid="{00000000-0005-0000-0000-000005170000}"/>
    <cellStyle name="Normal 5 3 5 4" xfId="2732" xr:uid="{00000000-0005-0000-0000-000006170000}"/>
    <cellStyle name="Normal 5 3 5 4 2" xfId="13398" xr:uid="{00000000-0005-0000-0000-000007170000}"/>
    <cellStyle name="Normal 5 3 5 4 3" xfId="9182" xr:uid="{00000000-0005-0000-0000-000008170000}"/>
    <cellStyle name="Normal 5 3 5 5" xfId="9183" xr:uid="{00000000-0005-0000-0000-000009170000}"/>
    <cellStyle name="Normal 5 3 5 6" xfId="6371" xr:uid="{00000000-0005-0000-0000-00000A170000}"/>
    <cellStyle name="Normal 5 3 5 7" xfId="11585" xr:uid="{00000000-0005-0000-0000-00000B170000}"/>
    <cellStyle name="Normal 5 3 5 8" xfId="4546" xr:uid="{00000000-0005-0000-0000-00000C170000}"/>
    <cellStyle name="Normal 5 3 6" xfId="331" xr:uid="{00000000-0005-0000-0000-00000D170000}"/>
    <cellStyle name="Normal 5 3 6 2" xfId="959" xr:uid="{00000000-0005-0000-0000-00000E170000}"/>
    <cellStyle name="Normal 5 3 6 2 2" xfId="1571" xr:uid="{00000000-0005-0000-0000-00000F170000}"/>
    <cellStyle name="Normal 5 3 6 2 2 2" xfId="3528" xr:uid="{00000000-0005-0000-0000-000010170000}"/>
    <cellStyle name="Normal 5 3 6 2 2 2 2" xfId="14194" xr:uid="{00000000-0005-0000-0000-000011170000}"/>
    <cellStyle name="Normal 5 3 6 2 2 2 3" xfId="9184" xr:uid="{00000000-0005-0000-0000-000012170000}"/>
    <cellStyle name="Normal 5 3 6 2 2 3" xfId="9185" xr:uid="{00000000-0005-0000-0000-000013170000}"/>
    <cellStyle name="Normal 5 3 6 2 2 4" xfId="7167" xr:uid="{00000000-0005-0000-0000-000014170000}"/>
    <cellStyle name="Normal 5 3 6 2 2 5" xfId="12381" xr:uid="{00000000-0005-0000-0000-000015170000}"/>
    <cellStyle name="Normal 5 3 6 2 2 6" xfId="5342" xr:uid="{00000000-0005-0000-0000-000016170000}"/>
    <cellStyle name="Normal 5 3 6 2 3" xfId="3005" xr:uid="{00000000-0005-0000-0000-000017170000}"/>
    <cellStyle name="Normal 5 3 6 2 3 2" xfId="13671" xr:uid="{00000000-0005-0000-0000-000018170000}"/>
    <cellStyle name="Normal 5 3 6 2 3 3" xfId="9186" xr:uid="{00000000-0005-0000-0000-000019170000}"/>
    <cellStyle name="Normal 5 3 6 2 4" xfId="9187" xr:uid="{00000000-0005-0000-0000-00001A170000}"/>
    <cellStyle name="Normal 5 3 6 2 5" xfId="6644" xr:uid="{00000000-0005-0000-0000-00001B170000}"/>
    <cellStyle name="Normal 5 3 6 2 6" xfId="11858" xr:uid="{00000000-0005-0000-0000-00001C170000}"/>
    <cellStyle name="Normal 5 3 6 2 7" xfId="4819" xr:uid="{00000000-0005-0000-0000-00001D170000}"/>
    <cellStyle name="Normal 5 3 6 3" xfId="1570" xr:uid="{00000000-0005-0000-0000-00001E170000}"/>
    <cellStyle name="Normal 5 3 6 3 2" xfId="3527" xr:uid="{00000000-0005-0000-0000-00001F170000}"/>
    <cellStyle name="Normal 5 3 6 3 2 2" xfId="14193" xr:uid="{00000000-0005-0000-0000-000020170000}"/>
    <cellStyle name="Normal 5 3 6 3 2 3" xfId="9188" xr:uid="{00000000-0005-0000-0000-000021170000}"/>
    <cellStyle name="Normal 5 3 6 3 3" xfId="9189" xr:uid="{00000000-0005-0000-0000-000022170000}"/>
    <cellStyle name="Normal 5 3 6 3 4" xfId="7166" xr:uid="{00000000-0005-0000-0000-000023170000}"/>
    <cellStyle name="Normal 5 3 6 3 5" xfId="12380" xr:uid="{00000000-0005-0000-0000-000024170000}"/>
    <cellStyle name="Normal 5 3 6 3 6" xfId="5341" xr:uid="{00000000-0005-0000-0000-000025170000}"/>
    <cellStyle name="Normal 5 3 6 4" xfId="2548" xr:uid="{00000000-0005-0000-0000-000026170000}"/>
    <cellStyle name="Normal 5 3 6 4 2" xfId="13214" xr:uid="{00000000-0005-0000-0000-000027170000}"/>
    <cellStyle name="Normal 5 3 6 4 3" xfId="9190" xr:uid="{00000000-0005-0000-0000-000028170000}"/>
    <cellStyle name="Normal 5 3 6 5" xfId="9191" xr:uid="{00000000-0005-0000-0000-000029170000}"/>
    <cellStyle name="Normal 5 3 6 6" xfId="6187" xr:uid="{00000000-0005-0000-0000-00002A170000}"/>
    <cellStyle name="Normal 5 3 6 7" xfId="11401" xr:uid="{00000000-0005-0000-0000-00002B170000}"/>
    <cellStyle name="Normal 5 3 6 8" xfId="4362" xr:uid="{00000000-0005-0000-0000-00002C170000}"/>
    <cellStyle name="Normal 5 3 7" xfId="813" xr:uid="{00000000-0005-0000-0000-00002D170000}"/>
    <cellStyle name="Normal 5 3 7 2" xfId="1572" xr:uid="{00000000-0005-0000-0000-00002E170000}"/>
    <cellStyle name="Normal 5 3 7 2 2" xfId="3529" xr:uid="{00000000-0005-0000-0000-00002F170000}"/>
    <cellStyle name="Normal 5 3 7 2 2 2" xfId="14195" xr:uid="{00000000-0005-0000-0000-000030170000}"/>
    <cellStyle name="Normal 5 3 7 2 2 3" xfId="9192" xr:uid="{00000000-0005-0000-0000-000031170000}"/>
    <cellStyle name="Normal 5 3 7 2 3" xfId="9193" xr:uid="{00000000-0005-0000-0000-000032170000}"/>
    <cellStyle name="Normal 5 3 7 2 4" xfId="7168" xr:uid="{00000000-0005-0000-0000-000033170000}"/>
    <cellStyle name="Normal 5 3 7 2 5" xfId="12382" xr:uid="{00000000-0005-0000-0000-000034170000}"/>
    <cellStyle name="Normal 5 3 7 2 6" xfId="5343" xr:uid="{00000000-0005-0000-0000-000035170000}"/>
    <cellStyle name="Normal 5 3 7 3" xfId="2870" xr:uid="{00000000-0005-0000-0000-000036170000}"/>
    <cellStyle name="Normal 5 3 7 3 2" xfId="13536" xr:uid="{00000000-0005-0000-0000-000037170000}"/>
    <cellStyle name="Normal 5 3 7 3 3" xfId="9194" xr:uid="{00000000-0005-0000-0000-000038170000}"/>
    <cellStyle name="Normal 5 3 7 4" xfId="9195" xr:uid="{00000000-0005-0000-0000-000039170000}"/>
    <cellStyle name="Normal 5 3 7 5" xfId="6509" xr:uid="{00000000-0005-0000-0000-00003A170000}"/>
    <cellStyle name="Normal 5 3 7 6" xfId="11723" xr:uid="{00000000-0005-0000-0000-00003B170000}"/>
    <cellStyle name="Normal 5 3 7 7" xfId="4684" xr:uid="{00000000-0005-0000-0000-00003C170000}"/>
    <cellStyle name="Normal 5 3 8" xfId="1280" xr:uid="{00000000-0005-0000-0000-00003D170000}"/>
    <cellStyle name="Normal 5 3 8 2" xfId="3237" xr:uid="{00000000-0005-0000-0000-00003E170000}"/>
    <cellStyle name="Normal 5 3 8 2 2" xfId="13903" xr:uid="{00000000-0005-0000-0000-00003F170000}"/>
    <cellStyle name="Normal 5 3 8 2 3" xfId="9196" xr:uid="{00000000-0005-0000-0000-000040170000}"/>
    <cellStyle name="Normal 5 3 8 3" xfId="9197" xr:uid="{00000000-0005-0000-0000-000041170000}"/>
    <cellStyle name="Normal 5 3 8 4" xfId="6876" xr:uid="{00000000-0005-0000-0000-000042170000}"/>
    <cellStyle name="Normal 5 3 8 5" xfId="12090" xr:uid="{00000000-0005-0000-0000-000043170000}"/>
    <cellStyle name="Normal 5 3 8 6" xfId="5051" xr:uid="{00000000-0005-0000-0000-000044170000}"/>
    <cellStyle name="Normal 5 3 9" xfId="223" xr:uid="{00000000-0005-0000-0000-000045170000}"/>
    <cellStyle name="Normal 5 3 9 2" xfId="2503" xr:uid="{00000000-0005-0000-0000-000046170000}"/>
    <cellStyle name="Normal 5 3 9 2 2" xfId="13170" xr:uid="{00000000-0005-0000-0000-000047170000}"/>
    <cellStyle name="Normal 5 3 9 2 3" xfId="9198" xr:uid="{00000000-0005-0000-0000-000048170000}"/>
    <cellStyle name="Normal 5 3 9 3" xfId="9199" xr:uid="{00000000-0005-0000-0000-000049170000}"/>
    <cellStyle name="Normal 5 3 9 4" xfId="6142" xr:uid="{00000000-0005-0000-0000-00004A170000}"/>
    <cellStyle name="Normal 5 3 9 5" xfId="11357" xr:uid="{00000000-0005-0000-0000-00004B170000}"/>
    <cellStyle name="Normal 5 3 9 6" xfId="4318" xr:uid="{00000000-0005-0000-0000-00004C170000}"/>
    <cellStyle name="Normal 5 4" xfId="135" xr:uid="{00000000-0005-0000-0000-00004D170000}"/>
    <cellStyle name="Normal 5 4 10" xfId="2119" xr:uid="{00000000-0005-0000-0000-00004E170000}"/>
    <cellStyle name="Normal 5 4 10 2" xfId="3978" xr:uid="{00000000-0005-0000-0000-00004F170000}"/>
    <cellStyle name="Normal 5 4 10 2 2" xfId="14641" xr:uid="{00000000-0005-0000-0000-000050170000}"/>
    <cellStyle name="Normal 5 4 10 2 3" xfId="9200" xr:uid="{00000000-0005-0000-0000-000051170000}"/>
    <cellStyle name="Normal 5 4 10 3" xfId="9201" xr:uid="{00000000-0005-0000-0000-000052170000}"/>
    <cellStyle name="Normal 5 4 10 4" xfId="7617" xr:uid="{00000000-0005-0000-0000-000053170000}"/>
    <cellStyle name="Normal 5 4 10 5" xfId="12828" xr:uid="{00000000-0005-0000-0000-000054170000}"/>
    <cellStyle name="Normal 5 4 10 6" xfId="5789" xr:uid="{00000000-0005-0000-0000-000055170000}"/>
    <cellStyle name="Normal 5 4 11" xfId="2270" xr:uid="{00000000-0005-0000-0000-000056170000}"/>
    <cellStyle name="Normal 5 4 11 2" xfId="4114" xr:uid="{00000000-0005-0000-0000-000057170000}"/>
    <cellStyle name="Normal 5 4 11 2 2" xfId="14777" xr:uid="{00000000-0005-0000-0000-000058170000}"/>
    <cellStyle name="Normal 5 4 11 2 3" xfId="9202" xr:uid="{00000000-0005-0000-0000-000059170000}"/>
    <cellStyle name="Normal 5 4 11 3" xfId="7753" xr:uid="{00000000-0005-0000-0000-00005A170000}"/>
    <cellStyle name="Normal 5 4 11 4" xfId="12964" xr:uid="{00000000-0005-0000-0000-00005B170000}"/>
    <cellStyle name="Normal 5 4 11 5" xfId="5925" xr:uid="{00000000-0005-0000-0000-00005C170000}"/>
    <cellStyle name="Normal 5 4 12" xfId="2471" xr:uid="{00000000-0005-0000-0000-00005D170000}"/>
    <cellStyle name="Normal 5 4 12 2" xfId="9203" xr:uid="{00000000-0005-0000-0000-00005E170000}"/>
    <cellStyle name="Normal 5 4 12 3" xfId="13139" xr:uid="{00000000-0005-0000-0000-00005F170000}"/>
    <cellStyle name="Normal 5 4 12 4" xfId="6067" xr:uid="{00000000-0005-0000-0000-000060170000}"/>
    <cellStyle name="Normal 5 4 13" xfId="9204" xr:uid="{00000000-0005-0000-0000-000061170000}"/>
    <cellStyle name="Normal 5 4 14" xfId="6110" xr:uid="{00000000-0005-0000-0000-000062170000}"/>
    <cellStyle name="Normal 5 4 15" xfId="11326" xr:uid="{00000000-0005-0000-0000-000063170000}"/>
    <cellStyle name="Normal 5 4 16" xfId="4287" xr:uid="{00000000-0005-0000-0000-000064170000}"/>
    <cellStyle name="Normal 5 4 2" xfId="540" xr:uid="{00000000-0005-0000-0000-000065170000}"/>
    <cellStyle name="Normal 5 4 2 10" xfId="11497" xr:uid="{00000000-0005-0000-0000-000066170000}"/>
    <cellStyle name="Normal 5 4 2 11" xfId="4458" xr:uid="{00000000-0005-0000-0000-000067170000}"/>
    <cellStyle name="Normal 5 4 2 2" xfId="711" xr:uid="{00000000-0005-0000-0000-000068170000}"/>
    <cellStyle name="Normal 5 4 2 2 2" xfId="1177" xr:uid="{00000000-0005-0000-0000-000069170000}"/>
    <cellStyle name="Normal 5 4 2 2 2 2" xfId="1575" xr:uid="{00000000-0005-0000-0000-00006A170000}"/>
    <cellStyle name="Normal 5 4 2 2 2 2 2" xfId="3532" xr:uid="{00000000-0005-0000-0000-00006B170000}"/>
    <cellStyle name="Normal 5 4 2 2 2 2 2 2" xfId="14198" xr:uid="{00000000-0005-0000-0000-00006C170000}"/>
    <cellStyle name="Normal 5 4 2 2 2 2 2 3" xfId="9205" xr:uid="{00000000-0005-0000-0000-00006D170000}"/>
    <cellStyle name="Normal 5 4 2 2 2 2 3" xfId="9206" xr:uid="{00000000-0005-0000-0000-00006E170000}"/>
    <cellStyle name="Normal 5 4 2 2 2 2 4" xfId="7171" xr:uid="{00000000-0005-0000-0000-00006F170000}"/>
    <cellStyle name="Normal 5 4 2 2 2 2 5" xfId="12385" xr:uid="{00000000-0005-0000-0000-000070170000}"/>
    <cellStyle name="Normal 5 4 2 2 2 2 6" xfId="5346" xr:uid="{00000000-0005-0000-0000-000071170000}"/>
    <cellStyle name="Normal 5 4 2 2 2 3" xfId="3146" xr:uid="{00000000-0005-0000-0000-000072170000}"/>
    <cellStyle name="Normal 5 4 2 2 2 3 2" xfId="13812" xr:uid="{00000000-0005-0000-0000-000073170000}"/>
    <cellStyle name="Normal 5 4 2 2 2 3 3" xfId="9207" xr:uid="{00000000-0005-0000-0000-000074170000}"/>
    <cellStyle name="Normal 5 4 2 2 2 4" xfId="9208" xr:uid="{00000000-0005-0000-0000-000075170000}"/>
    <cellStyle name="Normal 5 4 2 2 2 5" xfId="6785" xr:uid="{00000000-0005-0000-0000-000076170000}"/>
    <cellStyle name="Normal 5 4 2 2 2 6" xfId="11999" xr:uid="{00000000-0005-0000-0000-000077170000}"/>
    <cellStyle name="Normal 5 4 2 2 2 7" xfId="4960" xr:uid="{00000000-0005-0000-0000-000078170000}"/>
    <cellStyle name="Normal 5 4 2 2 3" xfId="1574" xr:uid="{00000000-0005-0000-0000-000079170000}"/>
    <cellStyle name="Normal 5 4 2 2 3 2" xfId="3531" xr:uid="{00000000-0005-0000-0000-00007A170000}"/>
    <cellStyle name="Normal 5 4 2 2 3 2 2" xfId="14197" xr:uid="{00000000-0005-0000-0000-00007B170000}"/>
    <cellStyle name="Normal 5 4 2 2 3 2 3" xfId="9209" xr:uid="{00000000-0005-0000-0000-00007C170000}"/>
    <cellStyle name="Normal 5 4 2 2 3 3" xfId="9210" xr:uid="{00000000-0005-0000-0000-00007D170000}"/>
    <cellStyle name="Normal 5 4 2 2 3 4" xfId="7170" xr:uid="{00000000-0005-0000-0000-00007E170000}"/>
    <cellStyle name="Normal 5 4 2 2 3 5" xfId="12384" xr:uid="{00000000-0005-0000-0000-00007F170000}"/>
    <cellStyle name="Normal 5 4 2 2 3 6" xfId="5345" xr:uid="{00000000-0005-0000-0000-000080170000}"/>
    <cellStyle name="Normal 5 4 2 2 4" xfId="2779" xr:uid="{00000000-0005-0000-0000-000081170000}"/>
    <cellStyle name="Normal 5 4 2 2 4 2" xfId="13445" xr:uid="{00000000-0005-0000-0000-000082170000}"/>
    <cellStyle name="Normal 5 4 2 2 4 3" xfId="9211" xr:uid="{00000000-0005-0000-0000-000083170000}"/>
    <cellStyle name="Normal 5 4 2 2 5" xfId="9212" xr:uid="{00000000-0005-0000-0000-000084170000}"/>
    <cellStyle name="Normal 5 4 2 2 6" xfId="6418" xr:uid="{00000000-0005-0000-0000-000085170000}"/>
    <cellStyle name="Normal 5 4 2 2 7" xfId="11632" xr:uid="{00000000-0005-0000-0000-000086170000}"/>
    <cellStyle name="Normal 5 4 2 2 8" xfId="4593" xr:uid="{00000000-0005-0000-0000-000087170000}"/>
    <cellStyle name="Normal 5 4 2 3" xfId="864" xr:uid="{00000000-0005-0000-0000-000088170000}"/>
    <cellStyle name="Normal 5 4 2 3 2" xfId="1576" xr:uid="{00000000-0005-0000-0000-000089170000}"/>
    <cellStyle name="Normal 5 4 2 3 2 2" xfId="3533" xr:uid="{00000000-0005-0000-0000-00008A170000}"/>
    <cellStyle name="Normal 5 4 2 3 2 2 2" xfId="14199" xr:uid="{00000000-0005-0000-0000-00008B170000}"/>
    <cellStyle name="Normal 5 4 2 3 2 2 3" xfId="9213" xr:uid="{00000000-0005-0000-0000-00008C170000}"/>
    <cellStyle name="Normal 5 4 2 3 2 3" xfId="9214" xr:uid="{00000000-0005-0000-0000-00008D170000}"/>
    <cellStyle name="Normal 5 4 2 3 2 4" xfId="7172" xr:uid="{00000000-0005-0000-0000-00008E170000}"/>
    <cellStyle name="Normal 5 4 2 3 2 5" xfId="12386" xr:uid="{00000000-0005-0000-0000-00008F170000}"/>
    <cellStyle name="Normal 5 4 2 3 2 6" xfId="5347" xr:uid="{00000000-0005-0000-0000-000090170000}"/>
    <cellStyle name="Normal 5 4 2 3 3" xfId="2917" xr:uid="{00000000-0005-0000-0000-000091170000}"/>
    <cellStyle name="Normal 5 4 2 3 3 2" xfId="13583" xr:uid="{00000000-0005-0000-0000-000092170000}"/>
    <cellStyle name="Normal 5 4 2 3 3 3" xfId="9215" xr:uid="{00000000-0005-0000-0000-000093170000}"/>
    <cellStyle name="Normal 5 4 2 3 4" xfId="9216" xr:uid="{00000000-0005-0000-0000-000094170000}"/>
    <cellStyle name="Normal 5 4 2 3 5" xfId="6556" xr:uid="{00000000-0005-0000-0000-000095170000}"/>
    <cellStyle name="Normal 5 4 2 3 6" xfId="11770" xr:uid="{00000000-0005-0000-0000-000096170000}"/>
    <cellStyle name="Normal 5 4 2 3 7" xfId="4731" xr:uid="{00000000-0005-0000-0000-000097170000}"/>
    <cellStyle name="Normal 5 4 2 4" xfId="1573" xr:uid="{00000000-0005-0000-0000-000098170000}"/>
    <cellStyle name="Normal 5 4 2 4 2" xfId="3530" xr:uid="{00000000-0005-0000-0000-000099170000}"/>
    <cellStyle name="Normal 5 4 2 4 2 2" xfId="14196" xr:uid="{00000000-0005-0000-0000-00009A170000}"/>
    <cellStyle name="Normal 5 4 2 4 2 3" xfId="9217" xr:uid="{00000000-0005-0000-0000-00009B170000}"/>
    <cellStyle name="Normal 5 4 2 4 3" xfId="9218" xr:uid="{00000000-0005-0000-0000-00009C170000}"/>
    <cellStyle name="Normal 5 4 2 4 4" xfId="7169" xr:uid="{00000000-0005-0000-0000-00009D170000}"/>
    <cellStyle name="Normal 5 4 2 4 5" xfId="12383" xr:uid="{00000000-0005-0000-0000-00009E170000}"/>
    <cellStyle name="Normal 5 4 2 4 6" xfId="5344" xr:uid="{00000000-0005-0000-0000-00009F170000}"/>
    <cellStyle name="Normal 5 4 2 5" xfId="2171" xr:uid="{00000000-0005-0000-0000-0000A0170000}"/>
    <cellStyle name="Normal 5 4 2 5 2" xfId="4025" xr:uid="{00000000-0005-0000-0000-0000A1170000}"/>
    <cellStyle name="Normal 5 4 2 5 2 2" xfId="14688" xr:uid="{00000000-0005-0000-0000-0000A2170000}"/>
    <cellStyle name="Normal 5 4 2 5 2 3" xfId="9219" xr:uid="{00000000-0005-0000-0000-0000A3170000}"/>
    <cellStyle name="Normal 5 4 2 5 3" xfId="9220" xr:uid="{00000000-0005-0000-0000-0000A4170000}"/>
    <cellStyle name="Normal 5 4 2 5 4" xfId="7664" xr:uid="{00000000-0005-0000-0000-0000A5170000}"/>
    <cellStyle name="Normal 5 4 2 5 5" xfId="12875" xr:uid="{00000000-0005-0000-0000-0000A6170000}"/>
    <cellStyle name="Normal 5 4 2 5 6" xfId="5836" xr:uid="{00000000-0005-0000-0000-0000A7170000}"/>
    <cellStyle name="Normal 5 4 2 6" xfId="2316" xr:uid="{00000000-0005-0000-0000-0000A8170000}"/>
    <cellStyle name="Normal 5 4 2 6 2" xfId="4160" xr:uid="{00000000-0005-0000-0000-0000A9170000}"/>
    <cellStyle name="Normal 5 4 2 6 2 2" xfId="14823" xr:uid="{00000000-0005-0000-0000-0000AA170000}"/>
    <cellStyle name="Normal 5 4 2 6 2 3" xfId="9221" xr:uid="{00000000-0005-0000-0000-0000AB170000}"/>
    <cellStyle name="Normal 5 4 2 6 3" xfId="7799" xr:uid="{00000000-0005-0000-0000-0000AC170000}"/>
    <cellStyle name="Normal 5 4 2 6 4" xfId="13010" xr:uid="{00000000-0005-0000-0000-0000AD170000}"/>
    <cellStyle name="Normal 5 4 2 6 5" xfId="5971" xr:uid="{00000000-0005-0000-0000-0000AE170000}"/>
    <cellStyle name="Normal 5 4 2 7" xfId="2644" xr:uid="{00000000-0005-0000-0000-0000AF170000}"/>
    <cellStyle name="Normal 5 4 2 7 2" xfId="13310" xr:uid="{00000000-0005-0000-0000-0000B0170000}"/>
    <cellStyle name="Normal 5 4 2 7 3" xfId="9222" xr:uid="{00000000-0005-0000-0000-0000B1170000}"/>
    <cellStyle name="Normal 5 4 2 8" xfId="9223" xr:uid="{00000000-0005-0000-0000-0000B2170000}"/>
    <cellStyle name="Normal 5 4 2 9" xfId="6283" xr:uid="{00000000-0005-0000-0000-0000B3170000}"/>
    <cellStyle name="Normal 5 4 3" xfId="614" xr:uid="{00000000-0005-0000-0000-0000B4170000}"/>
    <cellStyle name="Normal 5 4 3 10" xfId="11540" xr:uid="{00000000-0005-0000-0000-0000B5170000}"/>
    <cellStyle name="Normal 5 4 3 11" xfId="4501" xr:uid="{00000000-0005-0000-0000-0000B6170000}"/>
    <cellStyle name="Normal 5 4 3 2" xfId="755" xr:uid="{00000000-0005-0000-0000-0000B7170000}"/>
    <cellStyle name="Normal 5 4 3 2 2" xfId="1220" xr:uid="{00000000-0005-0000-0000-0000B8170000}"/>
    <cellStyle name="Normal 5 4 3 2 2 2" xfId="1579" xr:uid="{00000000-0005-0000-0000-0000B9170000}"/>
    <cellStyle name="Normal 5 4 3 2 2 2 2" xfId="3536" xr:uid="{00000000-0005-0000-0000-0000BA170000}"/>
    <cellStyle name="Normal 5 4 3 2 2 2 2 2" xfId="14202" xr:uid="{00000000-0005-0000-0000-0000BB170000}"/>
    <cellStyle name="Normal 5 4 3 2 2 2 2 3" xfId="9224" xr:uid="{00000000-0005-0000-0000-0000BC170000}"/>
    <cellStyle name="Normal 5 4 3 2 2 2 3" xfId="9225" xr:uid="{00000000-0005-0000-0000-0000BD170000}"/>
    <cellStyle name="Normal 5 4 3 2 2 2 4" xfId="7175" xr:uid="{00000000-0005-0000-0000-0000BE170000}"/>
    <cellStyle name="Normal 5 4 3 2 2 2 5" xfId="12389" xr:uid="{00000000-0005-0000-0000-0000BF170000}"/>
    <cellStyle name="Normal 5 4 3 2 2 2 6" xfId="5350" xr:uid="{00000000-0005-0000-0000-0000C0170000}"/>
    <cellStyle name="Normal 5 4 3 2 2 3" xfId="3189" xr:uid="{00000000-0005-0000-0000-0000C1170000}"/>
    <cellStyle name="Normal 5 4 3 2 2 3 2" xfId="13855" xr:uid="{00000000-0005-0000-0000-0000C2170000}"/>
    <cellStyle name="Normal 5 4 3 2 2 3 3" xfId="9226" xr:uid="{00000000-0005-0000-0000-0000C3170000}"/>
    <cellStyle name="Normal 5 4 3 2 2 4" xfId="9227" xr:uid="{00000000-0005-0000-0000-0000C4170000}"/>
    <cellStyle name="Normal 5 4 3 2 2 5" xfId="6828" xr:uid="{00000000-0005-0000-0000-0000C5170000}"/>
    <cellStyle name="Normal 5 4 3 2 2 6" xfId="12042" xr:uid="{00000000-0005-0000-0000-0000C6170000}"/>
    <cellStyle name="Normal 5 4 3 2 2 7" xfId="5003" xr:uid="{00000000-0005-0000-0000-0000C7170000}"/>
    <cellStyle name="Normal 5 4 3 2 3" xfId="1578" xr:uid="{00000000-0005-0000-0000-0000C8170000}"/>
    <cellStyle name="Normal 5 4 3 2 3 2" xfId="3535" xr:uid="{00000000-0005-0000-0000-0000C9170000}"/>
    <cellStyle name="Normal 5 4 3 2 3 2 2" xfId="14201" xr:uid="{00000000-0005-0000-0000-0000CA170000}"/>
    <cellStyle name="Normal 5 4 3 2 3 2 3" xfId="9228" xr:uid="{00000000-0005-0000-0000-0000CB170000}"/>
    <cellStyle name="Normal 5 4 3 2 3 3" xfId="9229" xr:uid="{00000000-0005-0000-0000-0000CC170000}"/>
    <cellStyle name="Normal 5 4 3 2 3 4" xfId="7174" xr:uid="{00000000-0005-0000-0000-0000CD170000}"/>
    <cellStyle name="Normal 5 4 3 2 3 5" xfId="12388" xr:uid="{00000000-0005-0000-0000-0000CE170000}"/>
    <cellStyle name="Normal 5 4 3 2 3 6" xfId="5349" xr:uid="{00000000-0005-0000-0000-0000CF170000}"/>
    <cellStyle name="Normal 5 4 3 2 4" xfId="2822" xr:uid="{00000000-0005-0000-0000-0000D0170000}"/>
    <cellStyle name="Normal 5 4 3 2 4 2" xfId="13488" xr:uid="{00000000-0005-0000-0000-0000D1170000}"/>
    <cellStyle name="Normal 5 4 3 2 4 3" xfId="9230" xr:uid="{00000000-0005-0000-0000-0000D2170000}"/>
    <cellStyle name="Normal 5 4 3 2 5" xfId="9231" xr:uid="{00000000-0005-0000-0000-0000D3170000}"/>
    <cellStyle name="Normal 5 4 3 2 6" xfId="6461" xr:uid="{00000000-0005-0000-0000-0000D4170000}"/>
    <cellStyle name="Normal 5 4 3 2 7" xfId="11675" xr:uid="{00000000-0005-0000-0000-0000D5170000}"/>
    <cellStyle name="Normal 5 4 3 2 8" xfId="4636" xr:uid="{00000000-0005-0000-0000-0000D6170000}"/>
    <cellStyle name="Normal 5 4 3 3" xfId="908" xr:uid="{00000000-0005-0000-0000-0000D7170000}"/>
    <cellStyle name="Normal 5 4 3 3 2" xfId="1580" xr:uid="{00000000-0005-0000-0000-0000D8170000}"/>
    <cellStyle name="Normal 5 4 3 3 2 2" xfId="3537" xr:uid="{00000000-0005-0000-0000-0000D9170000}"/>
    <cellStyle name="Normal 5 4 3 3 2 2 2" xfId="14203" xr:uid="{00000000-0005-0000-0000-0000DA170000}"/>
    <cellStyle name="Normal 5 4 3 3 2 2 3" xfId="9232" xr:uid="{00000000-0005-0000-0000-0000DB170000}"/>
    <cellStyle name="Normal 5 4 3 3 2 3" xfId="9233" xr:uid="{00000000-0005-0000-0000-0000DC170000}"/>
    <cellStyle name="Normal 5 4 3 3 2 4" xfId="7176" xr:uid="{00000000-0005-0000-0000-0000DD170000}"/>
    <cellStyle name="Normal 5 4 3 3 2 5" xfId="12390" xr:uid="{00000000-0005-0000-0000-0000DE170000}"/>
    <cellStyle name="Normal 5 4 3 3 2 6" xfId="5351" xr:uid="{00000000-0005-0000-0000-0000DF170000}"/>
    <cellStyle name="Normal 5 4 3 3 3" xfId="2960" xr:uid="{00000000-0005-0000-0000-0000E0170000}"/>
    <cellStyle name="Normal 5 4 3 3 3 2" xfId="13626" xr:uid="{00000000-0005-0000-0000-0000E1170000}"/>
    <cellStyle name="Normal 5 4 3 3 3 3" xfId="9234" xr:uid="{00000000-0005-0000-0000-0000E2170000}"/>
    <cellStyle name="Normal 5 4 3 3 4" xfId="9235" xr:uid="{00000000-0005-0000-0000-0000E3170000}"/>
    <cellStyle name="Normal 5 4 3 3 5" xfId="6599" xr:uid="{00000000-0005-0000-0000-0000E4170000}"/>
    <cellStyle name="Normal 5 4 3 3 6" xfId="11813" xr:uid="{00000000-0005-0000-0000-0000E5170000}"/>
    <cellStyle name="Normal 5 4 3 3 7" xfId="4774" xr:uid="{00000000-0005-0000-0000-0000E6170000}"/>
    <cellStyle name="Normal 5 4 3 4" xfId="1577" xr:uid="{00000000-0005-0000-0000-0000E7170000}"/>
    <cellStyle name="Normal 5 4 3 4 2" xfId="3534" xr:uid="{00000000-0005-0000-0000-0000E8170000}"/>
    <cellStyle name="Normal 5 4 3 4 2 2" xfId="14200" xr:uid="{00000000-0005-0000-0000-0000E9170000}"/>
    <cellStyle name="Normal 5 4 3 4 2 3" xfId="9236" xr:uid="{00000000-0005-0000-0000-0000EA170000}"/>
    <cellStyle name="Normal 5 4 3 4 3" xfId="9237" xr:uid="{00000000-0005-0000-0000-0000EB170000}"/>
    <cellStyle name="Normal 5 4 3 4 4" xfId="7173" xr:uid="{00000000-0005-0000-0000-0000EC170000}"/>
    <cellStyle name="Normal 5 4 3 4 5" xfId="12387" xr:uid="{00000000-0005-0000-0000-0000ED170000}"/>
    <cellStyle name="Normal 5 4 3 4 6" xfId="5348" xr:uid="{00000000-0005-0000-0000-0000EE170000}"/>
    <cellStyle name="Normal 5 4 3 5" xfId="2215" xr:uid="{00000000-0005-0000-0000-0000EF170000}"/>
    <cellStyle name="Normal 5 4 3 5 2" xfId="4068" xr:uid="{00000000-0005-0000-0000-0000F0170000}"/>
    <cellStyle name="Normal 5 4 3 5 2 2" xfId="14731" xr:uid="{00000000-0005-0000-0000-0000F1170000}"/>
    <cellStyle name="Normal 5 4 3 5 2 3" xfId="9238" xr:uid="{00000000-0005-0000-0000-0000F2170000}"/>
    <cellStyle name="Normal 5 4 3 5 3" xfId="9239" xr:uid="{00000000-0005-0000-0000-0000F3170000}"/>
    <cellStyle name="Normal 5 4 3 5 4" xfId="7707" xr:uid="{00000000-0005-0000-0000-0000F4170000}"/>
    <cellStyle name="Normal 5 4 3 5 5" xfId="12918" xr:uid="{00000000-0005-0000-0000-0000F5170000}"/>
    <cellStyle name="Normal 5 4 3 5 6" xfId="5879" xr:uid="{00000000-0005-0000-0000-0000F6170000}"/>
    <cellStyle name="Normal 5 4 3 6" xfId="2359" xr:uid="{00000000-0005-0000-0000-0000F7170000}"/>
    <cellStyle name="Normal 5 4 3 6 2" xfId="4203" xr:uid="{00000000-0005-0000-0000-0000F8170000}"/>
    <cellStyle name="Normal 5 4 3 6 2 2" xfId="14866" xr:uid="{00000000-0005-0000-0000-0000F9170000}"/>
    <cellStyle name="Normal 5 4 3 6 2 3" xfId="9240" xr:uid="{00000000-0005-0000-0000-0000FA170000}"/>
    <cellStyle name="Normal 5 4 3 6 3" xfId="7842" xr:uid="{00000000-0005-0000-0000-0000FB170000}"/>
    <cellStyle name="Normal 5 4 3 6 4" xfId="13053" xr:uid="{00000000-0005-0000-0000-0000FC170000}"/>
    <cellStyle name="Normal 5 4 3 6 5" xfId="6014" xr:uid="{00000000-0005-0000-0000-0000FD170000}"/>
    <cellStyle name="Normal 5 4 3 7" xfId="2687" xr:uid="{00000000-0005-0000-0000-0000FE170000}"/>
    <cellStyle name="Normal 5 4 3 7 2" xfId="13353" xr:uid="{00000000-0005-0000-0000-0000FF170000}"/>
    <cellStyle name="Normal 5 4 3 7 3" xfId="9241" xr:uid="{00000000-0005-0000-0000-000000180000}"/>
    <cellStyle name="Normal 5 4 3 8" xfId="9242" xr:uid="{00000000-0005-0000-0000-000001180000}"/>
    <cellStyle name="Normal 5 4 3 9" xfId="6326" xr:uid="{00000000-0005-0000-0000-000002180000}"/>
    <cellStyle name="Normal 5 4 4" xfId="448" xr:uid="{00000000-0005-0000-0000-000003180000}"/>
    <cellStyle name="Normal 5 4 4 2" xfId="1018" xr:uid="{00000000-0005-0000-0000-000004180000}"/>
    <cellStyle name="Normal 5 4 4 2 2" xfId="1582" xr:uid="{00000000-0005-0000-0000-000005180000}"/>
    <cellStyle name="Normal 5 4 4 2 2 2" xfId="3539" xr:uid="{00000000-0005-0000-0000-000006180000}"/>
    <cellStyle name="Normal 5 4 4 2 2 2 2" xfId="14205" xr:uid="{00000000-0005-0000-0000-000007180000}"/>
    <cellStyle name="Normal 5 4 4 2 2 2 3" xfId="9243" xr:uid="{00000000-0005-0000-0000-000008180000}"/>
    <cellStyle name="Normal 5 4 4 2 2 3" xfId="9244" xr:uid="{00000000-0005-0000-0000-000009180000}"/>
    <cellStyle name="Normal 5 4 4 2 2 4" xfId="7178" xr:uid="{00000000-0005-0000-0000-00000A180000}"/>
    <cellStyle name="Normal 5 4 4 2 2 5" xfId="12392" xr:uid="{00000000-0005-0000-0000-00000B180000}"/>
    <cellStyle name="Normal 5 4 4 2 2 6" xfId="5353" xr:uid="{00000000-0005-0000-0000-00000C180000}"/>
    <cellStyle name="Normal 5 4 4 2 3" xfId="3050" xr:uid="{00000000-0005-0000-0000-00000D180000}"/>
    <cellStyle name="Normal 5 4 4 2 3 2" xfId="13716" xr:uid="{00000000-0005-0000-0000-00000E180000}"/>
    <cellStyle name="Normal 5 4 4 2 3 3" xfId="9245" xr:uid="{00000000-0005-0000-0000-00000F180000}"/>
    <cellStyle name="Normal 5 4 4 2 4" xfId="9246" xr:uid="{00000000-0005-0000-0000-000010180000}"/>
    <cellStyle name="Normal 5 4 4 2 5" xfId="6689" xr:uid="{00000000-0005-0000-0000-000011180000}"/>
    <cellStyle name="Normal 5 4 4 2 6" xfId="11903" xr:uid="{00000000-0005-0000-0000-000012180000}"/>
    <cellStyle name="Normal 5 4 4 2 7" xfId="4864" xr:uid="{00000000-0005-0000-0000-000013180000}"/>
    <cellStyle name="Normal 5 4 4 3" xfId="1581" xr:uid="{00000000-0005-0000-0000-000014180000}"/>
    <cellStyle name="Normal 5 4 4 3 2" xfId="3538" xr:uid="{00000000-0005-0000-0000-000015180000}"/>
    <cellStyle name="Normal 5 4 4 3 2 2" xfId="14204" xr:uid="{00000000-0005-0000-0000-000016180000}"/>
    <cellStyle name="Normal 5 4 4 3 2 3" xfId="9247" xr:uid="{00000000-0005-0000-0000-000017180000}"/>
    <cellStyle name="Normal 5 4 4 3 3" xfId="9248" xr:uid="{00000000-0005-0000-0000-000018180000}"/>
    <cellStyle name="Normal 5 4 4 3 4" xfId="7177" xr:uid="{00000000-0005-0000-0000-000019180000}"/>
    <cellStyle name="Normal 5 4 4 3 5" xfId="12391" xr:uid="{00000000-0005-0000-0000-00001A180000}"/>
    <cellStyle name="Normal 5 4 4 3 6" xfId="5352" xr:uid="{00000000-0005-0000-0000-00001B180000}"/>
    <cellStyle name="Normal 5 4 4 4" xfId="2598" xr:uid="{00000000-0005-0000-0000-00001C180000}"/>
    <cellStyle name="Normal 5 4 4 4 2" xfId="13264" xr:uid="{00000000-0005-0000-0000-00001D180000}"/>
    <cellStyle name="Normal 5 4 4 4 3" xfId="9249" xr:uid="{00000000-0005-0000-0000-00001E180000}"/>
    <cellStyle name="Normal 5 4 4 5" xfId="9250" xr:uid="{00000000-0005-0000-0000-00001F180000}"/>
    <cellStyle name="Normal 5 4 4 6" xfId="6237" xr:uid="{00000000-0005-0000-0000-000020180000}"/>
    <cellStyle name="Normal 5 4 4 7" xfId="11451" xr:uid="{00000000-0005-0000-0000-000021180000}"/>
    <cellStyle name="Normal 5 4 4 8" xfId="4412" xr:uid="{00000000-0005-0000-0000-000022180000}"/>
    <cellStyle name="Normal 5 4 5" xfId="665" xr:uid="{00000000-0005-0000-0000-000023180000}"/>
    <cellStyle name="Normal 5 4 5 2" xfId="1131" xr:uid="{00000000-0005-0000-0000-000024180000}"/>
    <cellStyle name="Normal 5 4 5 2 2" xfId="1584" xr:uid="{00000000-0005-0000-0000-000025180000}"/>
    <cellStyle name="Normal 5 4 5 2 2 2" xfId="3541" xr:uid="{00000000-0005-0000-0000-000026180000}"/>
    <cellStyle name="Normal 5 4 5 2 2 2 2" xfId="14207" xr:uid="{00000000-0005-0000-0000-000027180000}"/>
    <cellStyle name="Normal 5 4 5 2 2 2 3" xfId="9251" xr:uid="{00000000-0005-0000-0000-000028180000}"/>
    <cellStyle name="Normal 5 4 5 2 2 3" xfId="9252" xr:uid="{00000000-0005-0000-0000-000029180000}"/>
    <cellStyle name="Normal 5 4 5 2 2 4" xfId="7180" xr:uid="{00000000-0005-0000-0000-00002A180000}"/>
    <cellStyle name="Normal 5 4 5 2 2 5" xfId="12394" xr:uid="{00000000-0005-0000-0000-00002B180000}"/>
    <cellStyle name="Normal 5 4 5 2 2 6" xfId="5355" xr:uid="{00000000-0005-0000-0000-00002C180000}"/>
    <cellStyle name="Normal 5 4 5 2 3" xfId="3100" xr:uid="{00000000-0005-0000-0000-00002D180000}"/>
    <cellStyle name="Normal 5 4 5 2 3 2" xfId="13766" xr:uid="{00000000-0005-0000-0000-00002E180000}"/>
    <cellStyle name="Normal 5 4 5 2 3 3" xfId="9253" xr:uid="{00000000-0005-0000-0000-00002F180000}"/>
    <cellStyle name="Normal 5 4 5 2 4" xfId="9254" xr:uid="{00000000-0005-0000-0000-000030180000}"/>
    <cellStyle name="Normal 5 4 5 2 5" xfId="6739" xr:uid="{00000000-0005-0000-0000-000031180000}"/>
    <cellStyle name="Normal 5 4 5 2 6" xfId="11953" xr:uid="{00000000-0005-0000-0000-000032180000}"/>
    <cellStyle name="Normal 5 4 5 2 7" xfId="4914" xr:uid="{00000000-0005-0000-0000-000033180000}"/>
    <cellStyle name="Normal 5 4 5 3" xfId="1583" xr:uid="{00000000-0005-0000-0000-000034180000}"/>
    <cellStyle name="Normal 5 4 5 3 2" xfId="3540" xr:uid="{00000000-0005-0000-0000-000035180000}"/>
    <cellStyle name="Normal 5 4 5 3 2 2" xfId="14206" xr:uid="{00000000-0005-0000-0000-000036180000}"/>
    <cellStyle name="Normal 5 4 5 3 2 3" xfId="9255" xr:uid="{00000000-0005-0000-0000-000037180000}"/>
    <cellStyle name="Normal 5 4 5 3 3" xfId="9256" xr:uid="{00000000-0005-0000-0000-000038180000}"/>
    <cellStyle name="Normal 5 4 5 3 4" xfId="7179" xr:uid="{00000000-0005-0000-0000-000039180000}"/>
    <cellStyle name="Normal 5 4 5 3 5" xfId="12393" xr:uid="{00000000-0005-0000-0000-00003A180000}"/>
    <cellStyle name="Normal 5 4 5 3 6" xfId="5354" xr:uid="{00000000-0005-0000-0000-00003B180000}"/>
    <cellStyle name="Normal 5 4 5 4" xfId="2733" xr:uid="{00000000-0005-0000-0000-00003C180000}"/>
    <cellStyle name="Normal 5 4 5 4 2" xfId="13399" xr:uid="{00000000-0005-0000-0000-00003D180000}"/>
    <cellStyle name="Normal 5 4 5 4 3" xfId="9257" xr:uid="{00000000-0005-0000-0000-00003E180000}"/>
    <cellStyle name="Normal 5 4 5 5" xfId="9258" xr:uid="{00000000-0005-0000-0000-00003F180000}"/>
    <cellStyle name="Normal 5 4 5 6" xfId="6372" xr:uid="{00000000-0005-0000-0000-000040180000}"/>
    <cellStyle name="Normal 5 4 5 7" xfId="11586" xr:uid="{00000000-0005-0000-0000-000041180000}"/>
    <cellStyle name="Normal 5 4 5 8" xfId="4547" xr:uid="{00000000-0005-0000-0000-000042180000}"/>
    <cellStyle name="Normal 5 4 6" xfId="332" xr:uid="{00000000-0005-0000-0000-000043180000}"/>
    <cellStyle name="Normal 5 4 6 2" xfId="960" xr:uid="{00000000-0005-0000-0000-000044180000}"/>
    <cellStyle name="Normal 5 4 6 2 2" xfId="1586" xr:uid="{00000000-0005-0000-0000-000045180000}"/>
    <cellStyle name="Normal 5 4 6 2 2 2" xfId="3543" xr:uid="{00000000-0005-0000-0000-000046180000}"/>
    <cellStyle name="Normal 5 4 6 2 2 2 2" xfId="14209" xr:uid="{00000000-0005-0000-0000-000047180000}"/>
    <cellStyle name="Normal 5 4 6 2 2 2 3" xfId="9259" xr:uid="{00000000-0005-0000-0000-000048180000}"/>
    <cellStyle name="Normal 5 4 6 2 2 3" xfId="9260" xr:uid="{00000000-0005-0000-0000-000049180000}"/>
    <cellStyle name="Normal 5 4 6 2 2 4" xfId="7182" xr:uid="{00000000-0005-0000-0000-00004A180000}"/>
    <cellStyle name="Normal 5 4 6 2 2 5" xfId="12396" xr:uid="{00000000-0005-0000-0000-00004B180000}"/>
    <cellStyle name="Normal 5 4 6 2 2 6" xfId="5357" xr:uid="{00000000-0005-0000-0000-00004C180000}"/>
    <cellStyle name="Normal 5 4 6 2 3" xfId="3006" xr:uid="{00000000-0005-0000-0000-00004D180000}"/>
    <cellStyle name="Normal 5 4 6 2 3 2" xfId="13672" xr:uid="{00000000-0005-0000-0000-00004E180000}"/>
    <cellStyle name="Normal 5 4 6 2 3 3" xfId="9261" xr:uid="{00000000-0005-0000-0000-00004F180000}"/>
    <cellStyle name="Normal 5 4 6 2 4" xfId="9262" xr:uid="{00000000-0005-0000-0000-000050180000}"/>
    <cellStyle name="Normal 5 4 6 2 5" xfId="6645" xr:uid="{00000000-0005-0000-0000-000051180000}"/>
    <cellStyle name="Normal 5 4 6 2 6" xfId="11859" xr:uid="{00000000-0005-0000-0000-000052180000}"/>
    <cellStyle name="Normal 5 4 6 2 7" xfId="4820" xr:uid="{00000000-0005-0000-0000-000053180000}"/>
    <cellStyle name="Normal 5 4 6 3" xfId="1585" xr:uid="{00000000-0005-0000-0000-000054180000}"/>
    <cellStyle name="Normal 5 4 6 3 2" xfId="3542" xr:uid="{00000000-0005-0000-0000-000055180000}"/>
    <cellStyle name="Normal 5 4 6 3 2 2" xfId="14208" xr:uid="{00000000-0005-0000-0000-000056180000}"/>
    <cellStyle name="Normal 5 4 6 3 2 3" xfId="9263" xr:uid="{00000000-0005-0000-0000-000057180000}"/>
    <cellStyle name="Normal 5 4 6 3 3" xfId="9264" xr:uid="{00000000-0005-0000-0000-000058180000}"/>
    <cellStyle name="Normal 5 4 6 3 4" xfId="7181" xr:uid="{00000000-0005-0000-0000-000059180000}"/>
    <cellStyle name="Normal 5 4 6 3 5" xfId="12395" xr:uid="{00000000-0005-0000-0000-00005A180000}"/>
    <cellStyle name="Normal 5 4 6 3 6" xfId="5356" xr:uid="{00000000-0005-0000-0000-00005B180000}"/>
    <cellStyle name="Normal 5 4 6 4" xfId="2549" xr:uid="{00000000-0005-0000-0000-00005C180000}"/>
    <cellStyle name="Normal 5 4 6 4 2" xfId="13215" xr:uid="{00000000-0005-0000-0000-00005D180000}"/>
    <cellStyle name="Normal 5 4 6 4 3" xfId="9265" xr:uid="{00000000-0005-0000-0000-00005E180000}"/>
    <cellStyle name="Normal 5 4 6 5" xfId="9266" xr:uid="{00000000-0005-0000-0000-00005F180000}"/>
    <cellStyle name="Normal 5 4 6 6" xfId="6188" xr:uid="{00000000-0005-0000-0000-000060180000}"/>
    <cellStyle name="Normal 5 4 6 7" xfId="11402" xr:uid="{00000000-0005-0000-0000-000061180000}"/>
    <cellStyle name="Normal 5 4 6 8" xfId="4363" xr:uid="{00000000-0005-0000-0000-000062180000}"/>
    <cellStyle name="Normal 5 4 7" xfId="814" xr:uid="{00000000-0005-0000-0000-000063180000}"/>
    <cellStyle name="Normal 5 4 7 2" xfId="1587" xr:uid="{00000000-0005-0000-0000-000064180000}"/>
    <cellStyle name="Normal 5 4 7 2 2" xfId="3544" xr:uid="{00000000-0005-0000-0000-000065180000}"/>
    <cellStyle name="Normal 5 4 7 2 2 2" xfId="14210" xr:uid="{00000000-0005-0000-0000-000066180000}"/>
    <cellStyle name="Normal 5 4 7 2 2 3" xfId="9267" xr:uid="{00000000-0005-0000-0000-000067180000}"/>
    <cellStyle name="Normal 5 4 7 2 3" xfId="9268" xr:uid="{00000000-0005-0000-0000-000068180000}"/>
    <cellStyle name="Normal 5 4 7 2 4" xfId="7183" xr:uid="{00000000-0005-0000-0000-000069180000}"/>
    <cellStyle name="Normal 5 4 7 2 5" xfId="12397" xr:uid="{00000000-0005-0000-0000-00006A180000}"/>
    <cellStyle name="Normal 5 4 7 2 6" xfId="5358" xr:uid="{00000000-0005-0000-0000-00006B180000}"/>
    <cellStyle name="Normal 5 4 7 3" xfId="2871" xr:uid="{00000000-0005-0000-0000-00006C180000}"/>
    <cellStyle name="Normal 5 4 7 3 2" xfId="13537" xr:uid="{00000000-0005-0000-0000-00006D180000}"/>
    <cellStyle name="Normal 5 4 7 3 3" xfId="9269" xr:uid="{00000000-0005-0000-0000-00006E180000}"/>
    <cellStyle name="Normal 5 4 7 4" xfId="9270" xr:uid="{00000000-0005-0000-0000-00006F180000}"/>
    <cellStyle name="Normal 5 4 7 5" xfId="6510" xr:uid="{00000000-0005-0000-0000-000070180000}"/>
    <cellStyle name="Normal 5 4 7 6" xfId="11724" xr:uid="{00000000-0005-0000-0000-000071180000}"/>
    <cellStyle name="Normal 5 4 7 7" xfId="4685" xr:uid="{00000000-0005-0000-0000-000072180000}"/>
    <cellStyle name="Normal 5 4 8" xfId="1281" xr:uid="{00000000-0005-0000-0000-000073180000}"/>
    <cellStyle name="Normal 5 4 8 2" xfId="3238" xr:uid="{00000000-0005-0000-0000-000074180000}"/>
    <cellStyle name="Normal 5 4 8 2 2" xfId="13904" xr:uid="{00000000-0005-0000-0000-000075180000}"/>
    <cellStyle name="Normal 5 4 8 2 3" xfId="9271" xr:uid="{00000000-0005-0000-0000-000076180000}"/>
    <cellStyle name="Normal 5 4 8 3" xfId="9272" xr:uid="{00000000-0005-0000-0000-000077180000}"/>
    <cellStyle name="Normal 5 4 8 4" xfId="6877" xr:uid="{00000000-0005-0000-0000-000078180000}"/>
    <cellStyle name="Normal 5 4 8 5" xfId="12091" xr:uid="{00000000-0005-0000-0000-000079180000}"/>
    <cellStyle name="Normal 5 4 8 6" xfId="5052" xr:uid="{00000000-0005-0000-0000-00007A180000}"/>
    <cellStyle name="Normal 5 4 9" xfId="224" xr:uid="{00000000-0005-0000-0000-00007B180000}"/>
    <cellStyle name="Normal 5 4 9 2" xfId="2504" xr:uid="{00000000-0005-0000-0000-00007C180000}"/>
    <cellStyle name="Normal 5 4 9 2 2" xfId="13171" xr:uid="{00000000-0005-0000-0000-00007D180000}"/>
    <cellStyle name="Normal 5 4 9 2 3" xfId="9273" xr:uid="{00000000-0005-0000-0000-00007E180000}"/>
    <cellStyle name="Normal 5 4 9 3" xfId="9274" xr:uid="{00000000-0005-0000-0000-00007F180000}"/>
    <cellStyle name="Normal 5 4 9 4" xfId="6143" xr:uid="{00000000-0005-0000-0000-000080180000}"/>
    <cellStyle name="Normal 5 4 9 5" xfId="11358" xr:uid="{00000000-0005-0000-0000-000081180000}"/>
    <cellStyle name="Normal 5 4 9 6" xfId="4319" xr:uid="{00000000-0005-0000-0000-000082180000}"/>
    <cellStyle name="Normal 5 5" xfId="535" xr:uid="{00000000-0005-0000-0000-000083180000}"/>
    <cellStyle name="Normal 5 5 10" xfId="11492" xr:uid="{00000000-0005-0000-0000-000084180000}"/>
    <cellStyle name="Normal 5 5 11" xfId="4453" xr:uid="{00000000-0005-0000-0000-000085180000}"/>
    <cellStyle name="Normal 5 5 2" xfId="706" xr:uid="{00000000-0005-0000-0000-000086180000}"/>
    <cellStyle name="Normal 5 5 2 2" xfId="1172" xr:uid="{00000000-0005-0000-0000-000087180000}"/>
    <cellStyle name="Normal 5 5 2 2 2" xfId="1590" xr:uid="{00000000-0005-0000-0000-000088180000}"/>
    <cellStyle name="Normal 5 5 2 2 2 2" xfId="3547" xr:uid="{00000000-0005-0000-0000-000089180000}"/>
    <cellStyle name="Normal 5 5 2 2 2 2 2" xfId="14213" xr:uid="{00000000-0005-0000-0000-00008A180000}"/>
    <cellStyle name="Normal 5 5 2 2 2 2 3" xfId="9275" xr:uid="{00000000-0005-0000-0000-00008B180000}"/>
    <cellStyle name="Normal 5 5 2 2 2 3" xfId="9276" xr:uid="{00000000-0005-0000-0000-00008C180000}"/>
    <cellStyle name="Normal 5 5 2 2 2 4" xfId="7186" xr:uid="{00000000-0005-0000-0000-00008D180000}"/>
    <cellStyle name="Normal 5 5 2 2 2 5" xfId="12400" xr:uid="{00000000-0005-0000-0000-00008E180000}"/>
    <cellStyle name="Normal 5 5 2 2 2 6" xfId="5361" xr:uid="{00000000-0005-0000-0000-00008F180000}"/>
    <cellStyle name="Normal 5 5 2 2 3" xfId="3141" xr:uid="{00000000-0005-0000-0000-000090180000}"/>
    <cellStyle name="Normal 5 5 2 2 3 2" xfId="13807" xr:uid="{00000000-0005-0000-0000-000091180000}"/>
    <cellStyle name="Normal 5 5 2 2 3 3" xfId="9277" xr:uid="{00000000-0005-0000-0000-000092180000}"/>
    <cellStyle name="Normal 5 5 2 2 4" xfId="9278" xr:uid="{00000000-0005-0000-0000-000093180000}"/>
    <cellStyle name="Normal 5 5 2 2 5" xfId="6780" xr:uid="{00000000-0005-0000-0000-000094180000}"/>
    <cellStyle name="Normal 5 5 2 2 6" xfId="11994" xr:uid="{00000000-0005-0000-0000-000095180000}"/>
    <cellStyle name="Normal 5 5 2 2 7" xfId="4955" xr:uid="{00000000-0005-0000-0000-000096180000}"/>
    <cellStyle name="Normal 5 5 2 3" xfId="1589" xr:uid="{00000000-0005-0000-0000-000097180000}"/>
    <cellStyle name="Normal 5 5 2 3 2" xfId="3546" xr:uid="{00000000-0005-0000-0000-000098180000}"/>
    <cellStyle name="Normal 5 5 2 3 2 2" xfId="14212" xr:uid="{00000000-0005-0000-0000-000099180000}"/>
    <cellStyle name="Normal 5 5 2 3 2 3" xfId="9279" xr:uid="{00000000-0005-0000-0000-00009A180000}"/>
    <cellStyle name="Normal 5 5 2 3 3" xfId="9280" xr:uid="{00000000-0005-0000-0000-00009B180000}"/>
    <cellStyle name="Normal 5 5 2 3 4" xfId="7185" xr:uid="{00000000-0005-0000-0000-00009C180000}"/>
    <cellStyle name="Normal 5 5 2 3 5" xfId="12399" xr:uid="{00000000-0005-0000-0000-00009D180000}"/>
    <cellStyle name="Normal 5 5 2 3 6" xfId="5360" xr:uid="{00000000-0005-0000-0000-00009E180000}"/>
    <cellStyle name="Normal 5 5 2 4" xfId="2774" xr:uid="{00000000-0005-0000-0000-00009F180000}"/>
    <cellStyle name="Normal 5 5 2 4 2" xfId="13440" xr:uid="{00000000-0005-0000-0000-0000A0180000}"/>
    <cellStyle name="Normal 5 5 2 4 3" xfId="9281" xr:uid="{00000000-0005-0000-0000-0000A1180000}"/>
    <cellStyle name="Normal 5 5 2 5" xfId="9282" xr:uid="{00000000-0005-0000-0000-0000A2180000}"/>
    <cellStyle name="Normal 5 5 2 6" xfId="6413" xr:uid="{00000000-0005-0000-0000-0000A3180000}"/>
    <cellStyle name="Normal 5 5 2 7" xfId="11627" xr:uid="{00000000-0005-0000-0000-0000A4180000}"/>
    <cellStyle name="Normal 5 5 2 8" xfId="4588" xr:uid="{00000000-0005-0000-0000-0000A5180000}"/>
    <cellStyle name="Normal 5 5 3" xfId="859" xr:uid="{00000000-0005-0000-0000-0000A6180000}"/>
    <cellStyle name="Normal 5 5 3 2" xfId="1591" xr:uid="{00000000-0005-0000-0000-0000A7180000}"/>
    <cellStyle name="Normal 5 5 3 2 2" xfId="3548" xr:uid="{00000000-0005-0000-0000-0000A8180000}"/>
    <cellStyle name="Normal 5 5 3 2 2 2" xfId="14214" xr:uid="{00000000-0005-0000-0000-0000A9180000}"/>
    <cellStyle name="Normal 5 5 3 2 2 3" xfId="9283" xr:uid="{00000000-0005-0000-0000-0000AA180000}"/>
    <cellStyle name="Normal 5 5 3 2 3" xfId="9284" xr:uid="{00000000-0005-0000-0000-0000AB180000}"/>
    <cellStyle name="Normal 5 5 3 2 4" xfId="7187" xr:uid="{00000000-0005-0000-0000-0000AC180000}"/>
    <cellStyle name="Normal 5 5 3 2 5" xfId="12401" xr:uid="{00000000-0005-0000-0000-0000AD180000}"/>
    <cellStyle name="Normal 5 5 3 2 6" xfId="5362" xr:uid="{00000000-0005-0000-0000-0000AE180000}"/>
    <cellStyle name="Normal 5 5 3 3" xfId="2912" xr:uid="{00000000-0005-0000-0000-0000AF180000}"/>
    <cellStyle name="Normal 5 5 3 3 2" xfId="13578" xr:uid="{00000000-0005-0000-0000-0000B0180000}"/>
    <cellStyle name="Normal 5 5 3 3 3" xfId="9285" xr:uid="{00000000-0005-0000-0000-0000B1180000}"/>
    <cellStyle name="Normal 5 5 3 4" xfId="9286" xr:uid="{00000000-0005-0000-0000-0000B2180000}"/>
    <cellStyle name="Normal 5 5 3 5" xfId="6551" xr:uid="{00000000-0005-0000-0000-0000B3180000}"/>
    <cellStyle name="Normal 5 5 3 6" xfId="11765" xr:uid="{00000000-0005-0000-0000-0000B4180000}"/>
    <cellStyle name="Normal 5 5 3 7" xfId="4726" xr:uid="{00000000-0005-0000-0000-0000B5180000}"/>
    <cellStyle name="Normal 5 5 4" xfId="1588" xr:uid="{00000000-0005-0000-0000-0000B6180000}"/>
    <cellStyle name="Normal 5 5 4 2" xfId="3545" xr:uid="{00000000-0005-0000-0000-0000B7180000}"/>
    <cellStyle name="Normal 5 5 4 2 2" xfId="14211" xr:uid="{00000000-0005-0000-0000-0000B8180000}"/>
    <cellStyle name="Normal 5 5 4 2 3" xfId="9287" xr:uid="{00000000-0005-0000-0000-0000B9180000}"/>
    <cellStyle name="Normal 5 5 4 3" xfId="9288" xr:uid="{00000000-0005-0000-0000-0000BA180000}"/>
    <cellStyle name="Normal 5 5 4 4" xfId="7184" xr:uid="{00000000-0005-0000-0000-0000BB180000}"/>
    <cellStyle name="Normal 5 5 4 5" xfId="12398" xr:uid="{00000000-0005-0000-0000-0000BC180000}"/>
    <cellStyle name="Normal 5 5 4 6" xfId="5359" xr:uid="{00000000-0005-0000-0000-0000BD180000}"/>
    <cellStyle name="Normal 5 5 5" xfId="2166" xr:uid="{00000000-0005-0000-0000-0000BE180000}"/>
    <cellStyle name="Normal 5 5 5 2" xfId="4020" xr:uid="{00000000-0005-0000-0000-0000BF180000}"/>
    <cellStyle name="Normal 5 5 5 2 2" xfId="14683" xr:uid="{00000000-0005-0000-0000-0000C0180000}"/>
    <cellStyle name="Normal 5 5 5 2 3" xfId="9289" xr:uid="{00000000-0005-0000-0000-0000C1180000}"/>
    <cellStyle name="Normal 5 5 5 3" xfId="9290" xr:uid="{00000000-0005-0000-0000-0000C2180000}"/>
    <cellStyle name="Normal 5 5 5 4" xfId="7659" xr:uid="{00000000-0005-0000-0000-0000C3180000}"/>
    <cellStyle name="Normal 5 5 5 5" xfId="12870" xr:uid="{00000000-0005-0000-0000-0000C4180000}"/>
    <cellStyle name="Normal 5 5 5 6" xfId="5831" xr:uid="{00000000-0005-0000-0000-0000C5180000}"/>
    <cellStyle name="Normal 5 5 6" xfId="2311" xr:uid="{00000000-0005-0000-0000-0000C6180000}"/>
    <cellStyle name="Normal 5 5 6 2" xfId="4155" xr:uid="{00000000-0005-0000-0000-0000C7180000}"/>
    <cellStyle name="Normal 5 5 6 2 2" xfId="14818" xr:uid="{00000000-0005-0000-0000-0000C8180000}"/>
    <cellStyle name="Normal 5 5 6 2 3" xfId="9291" xr:uid="{00000000-0005-0000-0000-0000C9180000}"/>
    <cellStyle name="Normal 5 5 6 3" xfId="7794" xr:uid="{00000000-0005-0000-0000-0000CA180000}"/>
    <cellStyle name="Normal 5 5 6 4" xfId="13005" xr:uid="{00000000-0005-0000-0000-0000CB180000}"/>
    <cellStyle name="Normal 5 5 6 5" xfId="5966" xr:uid="{00000000-0005-0000-0000-0000CC180000}"/>
    <cellStyle name="Normal 5 5 7" xfId="2639" xr:uid="{00000000-0005-0000-0000-0000CD180000}"/>
    <cellStyle name="Normal 5 5 7 2" xfId="13305" xr:uid="{00000000-0005-0000-0000-0000CE180000}"/>
    <cellStyle name="Normal 5 5 7 3" xfId="9292" xr:uid="{00000000-0005-0000-0000-0000CF180000}"/>
    <cellStyle name="Normal 5 5 8" xfId="9293" xr:uid="{00000000-0005-0000-0000-0000D0180000}"/>
    <cellStyle name="Normal 5 5 9" xfId="6278" xr:uid="{00000000-0005-0000-0000-0000D1180000}"/>
    <cellStyle name="Normal 5 6" xfId="609" xr:uid="{00000000-0005-0000-0000-0000D2180000}"/>
    <cellStyle name="Normal 5 6 10" xfId="11535" xr:uid="{00000000-0005-0000-0000-0000D3180000}"/>
    <cellStyle name="Normal 5 6 11" xfId="4496" xr:uid="{00000000-0005-0000-0000-0000D4180000}"/>
    <cellStyle name="Normal 5 6 2" xfId="750" xr:uid="{00000000-0005-0000-0000-0000D5180000}"/>
    <cellStyle name="Normal 5 6 2 2" xfId="1215" xr:uid="{00000000-0005-0000-0000-0000D6180000}"/>
    <cellStyle name="Normal 5 6 2 2 2" xfId="1594" xr:uid="{00000000-0005-0000-0000-0000D7180000}"/>
    <cellStyle name="Normal 5 6 2 2 2 2" xfId="3551" xr:uid="{00000000-0005-0000-0000-0000D8180000}"/>
    <cellStyle name="Normal 5 6 2 2 2 2 2" xfId="14217" xr:uid="{00000000-0005-0000-0000-0000D9180000}"/>
    <cellStyle name="Normal 5 6 2 2 2 2 3" xfId="9294" xr:uid="{00000000-0005-0000-0000-0000DA180000}"/>
    <cellStyle name="Normal 5 6 2 2 2 3" xfId="9295" xr:uid="{00000000-0005-0000-0000-0000DB180000}"/>
    <cellStyle name="Normal 5 6 2 2 2 4" xfId="7190" xr:uid="{00000000-0005-0000-0000-0000DC180000}"/>
    <cellStyle name="Normal 5 6 2 2 2 5" xfId="12404" xr:uid="{00000000-0005-0000-0000-0000DD180000}"/>
    <cellStyle name="Normal 5 6 2 2 2 6" xfId="5365" xr:uid="{00000000-0005-0000-0000-0000DE180000}"/>
    <cellStyle name="Normal 5 6 2 2 3" xfId="3184" xr:uid="{00000000-0005-0000-0000-0000DF180000}"/>
    <cellStyle name="Normal 5 6 2 2 3 2" xfId="13850" xr:uid="{00000000-0005-0000-0000-0000E0180000}"/>
    <cellStyle name="Normal 5 6 2 2 3 3" xfId="9296" xr:uid="{00000000-0005-0000-0000-0000E1180000}"/>
    <cellStyle name="Normal 5 6 2 2 4" xfId="9297" xr:uid="{00000000-0005-0000-0000-0000E2180000}"/>
    <cellStyle name="Normal 5 6 2 2 5" xfId="6823" xr:uid="{00000000-0005-0000-0000-0000E3180000}"/>
    <cellStyle name="Normal 5 6 2 2 6" xfId="12037" xr:uid="{00000000-0005-0000-0000-0000E4180000}"/>
    <cellStyle name="Normal 5 6 2 2 7" xfId="4998" xr:uid="{00000000-0005-0000-0000-0000E5180000}"/>
    <cellStyle name="Normal 5 6 2 3" xfId="1593" xr:uid="{00000000-0005-0000-0000-0000E6180000}"/>
    <cellStyle name="Normal 5 6 2 3 2" xfId="3550" xr:uid="{00000000-0005-0000-0000-0000E7180000}"/>
    <cellStyle name="Normal 5 6 2 3 2 2" xfId="14216" xr:uid="{00000000-0005-0000-0000-0000E8180000}"/>
    <cellStyle name="Normal 5 6 2 3 2 3" xfId="9298" xr:uid="{00000000-0005-0000-0000-0000E9180000}"/>
    <cellStyle name="Normal 5 6 2 3 3" xfId="9299" xr:uid="{00000000-0005-0000-0000-0000EA180000}"/>
    <cellStyle name="Normal 5 6 2 3 4" xfId="7189" xr:uid="{00000000-0005-0000-0000-0000EB180000}"/>
    <cellStyle name="Normal 5 6 2 3 5" xfId="12403" xr:uid="{00000000-0005-0000-0000-0000EC180000}"/>
    <cellStyle name="Normal 5 6 2 3 6" xfId="5364" xr:uid="{00000000-0005-0000-0000-0000ED180000}"/>
    <cellStyle name="Normal 5 6 2 4" xfId="2817" xr:uid="{00000000-0005-0000-0000-0000EE180000}"/>
    <cellStyle name="Normal 5 6 2 4 2" xfId="13483" xr:uid="{00000000-0005-0000-0000-0000EF180000}"/>
    <cellStyle name="Normal 5 6 2 4 3" xfId="9300" xr:uid="{00000000-0005-0000-0000-0000F0180000}"/>
    <cellStyle name="Normal 5 6 2 5" xfId="9301" xr:uid="{00000000-0005-0000-0000-0000F1180000}"/>
    <cellStyle name="Normal 5 6 2 6" xfId="6456" xr:uid="{00000000-0005-0000-0000-0000F2180000}"/>
    <cellStyle name="Normal 5 6 2 7" xfId="11670" xr:uid="{00000000-0005-0000-0000-0000F3180000}"/>
    <cellStyle name="Normal 5 6 2 8" xfId="4631" xr:uid="{00000000-0005-0000-0000-0000F4180000}"/>
    <cellStyle name="Normal 5 6 3" xfId="903" xr:uid="{00000000-0005-0000-0000-0000F5180000}"/>
    <cellStyle name="Normal 5 6 3 2" xfId="1595" xr:uid="{00000000-0005-0000-0000-0000F6180000}"/>
    <cellStyle name="Normal 5 6 3 2 2" xfId="3552" xr:uid="{00000000-0005-0000-0000-0000F7180000}"/>
    <cellStyle name="Normal 5 6 3 2 2 2" xfId="14218" xr:uid="{00000000-0005-0000-0000-0000F8180000}"/>
    <cellStyle name="Normal 5 6 3 2 2 3" xfId="9302" xr:uid="{00000000-0005-0000-0000-0000F9180000}"/>
    <cellStyle name="Normal 5 6 3 2 3" xfId="9303" xr:uid="{00000000-0005-0000-0000-0000FA180000}"/>
    <cellStyle name="Normal 5 6 3 2 4" xfId="7191" xr:uid="{00000000-0005-0000-0000-0000FB180000}"/>
    <cellStyle name="Normal 5 6 3 2 5" xfId="12405" xr:uid="{00000000-0005-0000-0000-0000FC180000}"/>
    <cellStyle name="Normal 5 6 3 2 6" xfId="5366" xr:uid="{00000000-0005-0000-0000-0000FD180000}"/>
    <cellStyle name="Normal 5 6 3 3" xfId="2955" xr:uid="{00000000-0005-0000-0000-0000FE180000}"/>
    <cellStyle name="Normal 5 6 3 3 2" xfId="13621" xr:uid="{00000000-0005-0000-0000-0000FF180000}"/>
    <cellStyle name="Normal 5 6 3 3 3" xfId="9304" xr:uid="{00000000-0005-0000-0000-000000190000}"/>
    <cellStyle name="Normal 5 6 3 4" xfId="9305" xr:uid="{00000000-0005-0000-0000-000001190000}"/>
    <cellStyle name="Normal 5 6 3 5" xfId="6594" xr:uid="{00000000-0005-0000-0000-000002190000}"/>
    <cellStyle name="Normal 5 6 3 6" xfId="11808" xr:uid="{00000000-0005-0000-0000-000003190000}"/>
    <cellStyle name="Normal 5 6 3 7" xfId="4769" xr:uid="{00000000-0005-0000-0000-000004190000}"/>
    <cellStyle name="Normal 5 6 4" xfId="1592" xr:uid="{00000000-0005-0000-0000-000005190000}"/>
    <cellStyle name="Normal 5 6 4 2" xfId="3549" xr:uid="{00000000-0005-0000-0000-000006190000}"/>
    <cellStyle name="Normal 5 6 4 2 2" xfId="14215" xr:uid="{00000000-0005-0000-0000-000007190000}"/>
    <cellStyle name="Normal 5 6 4 2 3" xfId="9306" xr:uid="{00000000-0005-0000-0000-000008190000}"/>
    <cellStyle name="Normal 5 6 4 3" xfId="9307" xr:uid="{00000000-0005-0000-0000-000009190000}"/>
    <cellStyle name="Normal 5 6 4 4" xfId="7188" xr:uid="{00000000-0005-0000-0000-00000A190000}"/>
    <cellStyle name="Normal 5 6 4 5" xfId="12402" xr:uid="{00000000-0005-0000-0000-00000B190000}"/>
    <cellStyle name="Normal 5 6 4 6" xfId="5363" xr:uid="{00000000-0005-0000-0000-00000C190000}"/>
    <cellStyle name="Normal 5 6 5" xfId="2210" xr:uid="{00000000-0005-0000-0000-00000D190000}"/>
    <cellStyle name="Normal 5 6 5 2" xfId="4063" xr:uid="{00000000-0005-0000-0000-00000E190000}"/>
    <cellStyle name="Normal 5 6 5 2 2" xfId="14726" xr:uid="{00000000-0005-0000-0000-00000F190000}"/>
    <cellStyle name="Normal 5 6 5 2 3" xfId="9308" xr:uid="{00000000-0005-0000-0000-000010190000}"/>
    <cellStyle name="Normal 5 6 5 3" xfId="9309" xr:uid="{00000000-0005-0000-0000-000011190000}"/>
    <cellStyle name="Normal 5 6 5 4" xfId="7702" xr:uid="{00000000-0005-0000-0000-000012190000}"/>
    <cellStyle name="Normal 5 6 5 5" xfId="12913" xr:uid="{00000000-0005-0000-0000-000013190000}"/>
    <cellStyle name="Normal 5 6 5 6" xfId="5874" xr:uid="{00000000-0005-0000-0000-000014190000}"/>
    <cellStyle name="Normal 5 6 6" xfId="2354" xr:uid="{00000000-0005-0000-0000-000015190000}"/>
    <cellStyle name="Normal 5 6 6 2" xfId="4198" xr:uid="{00000000-0005-0000-0000-000016190000}"/>
    <cellStyle name="Normal 5 6 6 2 2" xfId="14861" xr:uid="{00000000-0005-0000-0000-000017190000}"/>
    <cellStyle name="Normal 5 6 6 2 3" xfId="9310" xr:uid="{00000000-0005-0000-0000-000018190000}"/>
    <cellStyle name="Normal 5 6 6 3" xfId="7837" xr:uid="{00000000-0005-0000-0000-000019190000}"/>
    <cellStyle name="Normal 5 6 6 4" xfId="13048" xr:uid="{00000000-0005-0000-0000-00001A190000}"/>
    <cellStyle name="Normal 5 6 6 5" xfId="6009" xr:uid="{00000000-0005-0000-0000-00001B190000}"/>
    <cellStyle name="Normal 5 6 7" xfId="2682" xr:uid="{00000000-0005-0000-0000-00001C190000}"/>
    <cellStyle name="Normal 5 6 7 2" xfId="13348" xr:uid="{00000000-0005-0000-0000-00001D190000}"/>
    <cellStyle name="Normal 5 6 7 3" xfId="9311" xr:uid="{00000000-0005-0000-0000-00001E190000}"/>
    <cellStyle name="Normal 5 6 8" xfId="9312" xr:uid="{00000000-0005-0000-0000-00001F190000}"/>
    <cellStyle name="Normal 5 6 9" xfId="6321" xr:uid="{00000000-0005-0000-0000-000020190000}"/>
    <cellStyle name="Normal 5 7" xfId="443" xr:uid="{00000000-0005-0000-0000-000021190000}"/>
    <cellStyle name="Normal 5 7 2" xfId="1013" xr:uid="{00000000-0005-0000-0000-000022190000}"/>
    <cellStyle name="Normal 5 7 2 2" xfId="1597" xr:uid="{00000000-0005-0000-0000-000023190000}"/>
    <cellStyle name="Normal 5 7 2 2 2" xfId="3554" xr:uid="{00000000-0005-0000-0000-000024190000}"/>
    <cellStyle name="Normal 5 7 2 2 2 2" xfId="14220" xr:uid="{00000000-0005-0000-0000-000025190000}"/>
    <cellStyle name="Normal 5 7 2 2 2 3" xfId="9313" xr:uid="{00000000-0005-0000-0000-000026190000}"/>
    <cellStyle name="Normal 5 7 2 2 3" xfId="9314" xr:uid="{00000000-0005-0000-0000-000027190000}"/>
    <cellStyle name="Normal 5 7 2 2 4" xfId="7193" xr:uid="{00000000-0005-0000-0000-000028190000}"/>
    <cellStyle name="Normal 5 7 2 2 5" xfId="12407" xr:uid="{00000000-0005-0000-0000-000029190000}"/>
    <cellStyle name="Normal 5 7 2 2 6" xfId="5368" xr:uid="{00000000-0005-0000-0000-00002A190000}"/>
    <cellStyle name="Normal 5 7 2 3" xfId="3045" xr:uid="{00000000-0005-0000-0000-00002B190000}"/>
    <cellStyle name="Normal 5 7 2 3 2" xfId="13711" xr:uid="{00000000-0005-0000-0000-00002C190000}"/>
    <cellStyle name="Normal 5 7 2 3 3" xfId="9315" xr:uid="{00000000-0005-0000-0000-00002D190000}"/>
    <cellStyle name="Normal 5 7 2 4" xfId="9316" xr:uid="{00000000-0005-0000-0000-00002E190000}"/>
    <cellStyle name="Normal 5 7 2 5" xfId="6684" xr:uid="{00000000-0005-0000-0000-00002F190000}"/>
    <cellStyle name="Normal 5 7 2 6" xfId="11898" xr:uid="{00000000-0005-0000-0000-000030190000}"/>
    <cellStyle name="Normal 5 7 2 7" xfId="4859" xr:uid="{00000000-0005-0000-0000-000031190000}"/>
    <cellStyle name="Normal 5 7 3" xfId="1596" xr:uid="{00000000-0005-0000-0000-000032190000}"/>
    <cellStyle name="Normal 5 7 3 2" xfId="3553" xr:uid="{00000000-0005-0000-0000-000033190000}"/>
    <cellStyle name="Normal 5 7 3 2 2" xfId="14219" xr:uid="{00000000-0005-0000-0000-000034190000}"/>
    <cellStyle name="Normal 5 7 3 2 3" xfId="9317" xr:uid="{00000000-0005-0000-0000-000035190000}"/>
    <cellStyle name="Normal 5 7 3 3" xfId="9318" xr:uid="{00000000-0005-0000-0000-000036190000}"/>
    <cellStyle name="Normal 5 7 3 4" xfId="7192" xr:uid="{00000000-0005-0000-0000-000037190000}"/>
    <cellStyle name="Normal 5 7 3 5" xfId="12406" xr:uid="{00000000-0005-0000-0000-000038190000}"/>
    <cellStyle name="Normal 5 7 3 6" xfId="5367" xr:uid="{00000000-0005-0000-0000-000039190000}"/>
    <cellStyle name="Normal 5 7 4" xfId="2593" xr:uid="{00000000-0005-0000-0000-00003A190000}"/>
    <cellStyle name="Normal 5 7 4 2" xfId="13259" xr:uid="{00000000-0005-0000-0000-00003B190000}"/>
    <cellStyle name="Normal 5 7 4 3" xfId="9319" xr:uid="{00000000-0005-0000-0000-00003C190000}"/>
    <cellStyle name="Normal 5 7 5" xfId="9320" xr:uid="{00000000-0005-0000-0000-00003D190000}"/>
    <cellStyle name="Normal 5 7 6" xfId="6232" xr:uid="{00000000-0005-0000-0000-00003E190000}"/>
    <cellStyle name="Normal 5 7 7" xfId="11446" xr:uid="{00000000-0005-0000-0000-00003F190000}"/>
    <cellStyle name="Normal 5 7 8" xfId="4407" xr:uid="{00000000-0005-0000-0000-000040190000}"/>
    <cellStyle name="Normal 5 8" xfId="660" xr:uid="{00000000-0005-0000-0000-000041190000}"/>
    <cellStyle name="Normal 5 8 2" xfId="1126" xr:uid="{00000000-0005-0000-0000-000042190000}"/>
    <cellStyle name="Normal 5 8 2 2" xfId="1599" xr:uid="{00000000-0005-0000-0000-000043190000}"/>
    <cellStyle name="Normal 5 8 2 2 2" xfId="3556" xr:uid="{00000000-0005-0000-0000-000044190000}"/>
    <cellStyle name="Normal 5 8 2 2 2 2" xfId="14222" xr:uid="{00000000-0005-0000-0000-000045190000}"/>
    <cellStyle name="Normal 5 8 2 2 2 3" xfId="9321" xr:uid="{00000000-0005-0000-0000-000046190000}"/>
    <cellStyle name="Normal 5 8 2 2 3" xfId="9322" xr:uid="{00000000-0005-0000-0000-000047190000}"/>
    <cellStyle name="Normal 5 8 2 2 4" xfId="7195" xr:uid="{00000000-0005-0000-0000-000048190000}"/>
    <cellStyle name="Normal 5 8 2 2 5" xfId="12409" xr:uid="{00000000-0005-0000-0000-000049190000}"/>
    <cellStyle name="Normal 5 8 2 2 6" xfId="5370" xr:uid="{00000000-0005-0000-0000-00004A190000}"/>
    <cellStyle name="Normal 5 8 2 3" xfId="3095" xr:uid="{00000000-0005-0000-0000-00004B190000}"/>
    <cellStyle name="Normal 5 8 2 3 2" xfId="13761" xr:uid="{00000000-0005-0000-0000-00004C190000}"/>
    <cellStyle name="Normal 5 8 2 3 3" xfId="9323" xr:uid="{00000000-0005-0000-0000-00004D190000}"/>
    <cellStyle name="Normal 5 8 2 4" xfId="9324" xr:uid="{00000000-0005-0000-0000-00004E190000}"/>
    <cellStyle name="Normal 5 8 2 5" xfId="6734" xr:uid="{00000000-0005-0000-0000-00004F190000}"/>
    <cellStyle name="Normal 5 8 2 6" xfId="11948" xr:uid="{00000000-0005-0000-0000-000050190000}"/>
    <cellStyle name="Normal 5 8 2 7" xfId="4909" xr:uid="{00000000-0005-0000-0000-000051190000}"/>
    <cellStyle name="Normal 5 8 3" xfId="1598" xr:uid="{00000000-0005-0000-0000-000052190000}"/>
    <cellStyle name="Normal 5 8 3 2" xfId="3555" xr:uid="{00000000-0005-0000-0000-000053190000}"/>
    <cellStyle name="Normal 5 8 3 2 2" xfId="14221" xr:uid="{00000000-0005-0000-0000-000054190000}"/>
    <cellStyle name="Normal 5 8 3 2 3" xfId="9325" xr:uid="{00000000-0005-0000-0000-000055190000}"/>
    <cellStyle name="Normal 5 8 3 3" xfId="9326" xr:uid="{00000000-0005-0000-0000-000056190000}"/>
    <cellStyle name="Normal 5 8 3 4" xfId="7194" xr:uid="{00000000-0005-0000-0000-000057190000}"/>
    <cellStyle name="Normal 5 8 3 5" xfId="12408" xr:uid="{00000000-0005-0000-0000-000058190000}"/>
    <cellStyle name="Normal 5 8 3 6" xfId="5369" xr:uid="{00000000-0005-0000-0000-000059190000}"/>
    <cellStyle name="Normal 5 8 4" xfId="2728" xr:uid="{00000000-0005-0000-0000-00005A190000}"/>
    <cellStyle name="Normal 5 8 4 2" xfId="13394" xr:uid="{00000000-0005-0000-0000-00005B190000}"/>
    <cellStyle name="Normal 5 8 4 3" xfId="9327" xr:uid="{00000000-0005-0000-0000-00005C190000}"/>
    <cellStyle name="Normal 5 8 5" xfId="9328" xr:uid="{00000000-0005-0000-0000-00005D190000}"/>
    <cellStyle name="Normal 5 8 6" xfId="6367" xr:uid="{00000000-0005-0000-0000-00005E190000}"/>
    <cellStyle name="Normal 5 8 7" xfId="11581" xr:uid="{00000000-0005-0000-0000-00005F190000}"/>
    <cellStyle name="Normal 5 8 8" xfId="4542" xr:uid="{00000000-0005-0000-0000-000060190000}"/>
    <cellStyle name="Normal 5 9" xfId="327" xr:uid="{00000000-0005-0000-0000-000061190000}"/>
    <cellStyle name="Normal 5 9 2" xfId="955" xr:uid="{00000000-0005-0000-0000-000062190000}"/>
    <cellStyle name="Normal 5 9 2 2" xfId="1601" xr:uid="{00000000-0005-0000-0000-000063190000}"/>
    <cellStyle name="Normal 5 9 2 2 2" xfId="3558" xr:uid="{00000000-0005-0000-0000-000064190000}"/>
    <cellStyle name="Normal 5 9 2 2 2 2" xfId="14224" xr:uid="{00000000-0005-0000-0000-000065190000}"/>
    <cellStyle name="Normal 5 9 2 2 2 3" xfId="9329" xr:uid="{00000000-0005-0000-0000-000066190000}"/>
    <cellStyle name="Normal 5 9 2 2 3" xfId="9330" xr:uid="{00000000-0005-0000-0000-000067190000}"/>
    <cellStyle name="Normal 5 9 2 2 4" xfId="7197" xr:uid="{00000000-0005-0000-0000-000068190000}"/>
    <cellStyle name="Normal 5 9 2 2 5" xfId="12411" xr:uid="{00000000-0005-0000-0000-000069190000}"/>
    <cellStyle name="Normal 5 9 2 2 6" xfId="5372" xr:uid="{00000000-0005-0000-0000-00006A190000}"/>
    <cellStyle name="Normal 5 9 2 3" xfId="3001" xr:uid="{00000000-0005-0000-0000-00006B190000}"/>
    <cellStyle name="Normal 5 9 2 3 2" xfId="13667" xr:uid="{00000000-0005-0000-0000-00006C190000}"/>
    <cellStyle name="Normal 5 9 2 3 3" xfId="9331" xr:uid="{00000000-0005-0000-0000-00006D190000}"/>
    <cellStyle name="Normal 5 9 2 4" xfId="9332" xr:uid="{00000000-0005-0000-0000-00006E190000}"/>
    <cellStyle name="Normal 5 9 2 5" xfId="6640" xr:uid="{00000000-0005-0000-0000-00006F190000}"/>
    <cellStyle name="Normal 5 9 2 6" xfId="11854" xr:uid="{00000000-0005-0000-0000-000070190000}"/>
    <cellStyle name="Normal 5 9 2 7" xfId="4815" xr:uid="{00000000-0005-0000-0000-000071190000}"/>
    <cellStyle name="Normal 5 9 3" xfId="1600" xr:uid="{00000000-0005-0000-0000-000072190000}"/>
    <cellStyle name="Normal 5 9 3 2" xfId="3557" xr:uid="{00000000-0005-0000-0000-000073190000}"/>
    <cellStyle name="Normal 5 9 3 2 2" xfId="14223" xr:uid="{00000000-0005-0000-0000-000074190000}"/>
    <cellStyle name="Normal 5 9 3 2 3" xfId="9333" xr:uid="{00000000-0005-0000-0000-000075190000}"/>
    <cellStyle name="Normal 5 9 3 3" xfId="9334" xr:uid="{00000000-0005-0000-0000-000076190000}"/>
    <cellStyle name="Normal 5 9 3 4" xfId="7196" xr:uid="{00000000-0005-0000-0000-000077190000}"/>
    <cellStyle name="Normal 5 9 3 5" xfId="12410" xr:uid="{00000000-0005-0000-0000-000078190000}"/>
    <cellStyle name="Normal 5 9 3 6" xfId="5371" xr:uid="{00000000-0005-0000-0000-000079190000}"/>
    <cellStyle name="Normal 5 9 4" xfId="2544" xr:uid="{00000000-0005-0000-0000-00007A190000}"/>
    <cellStyle name="Normal 5 9 4 2" xfId="13210" xr:uid="{00000000-0005-0000-0000-00007B190000}"/>
    <cellStyle name="Normal 5 9 4 3" xfId="9335" xr:uid="{00000000-0005-0000-0000-00007C190000}"/>
    <cellStyle name="Normal 5 9 5" xfId="9336" xr:uid="{00000000-0005-0000-0000-00007D190000}"/>
    <cellStyle name="Normal 5 9 6" xfId="6183" xr:uid="{00000000-0005-0000-0000-00007E190000}"/>
    <cellStyle name="Normal 5 9 7" xfId="11397" xr:uid="{00000000-0005-0000-0000-00007F190000}"/>
    <cellStyle name="Normal 5 9 8" xfId="4358" xr:uid="{00000000-0005-0000-0000-000080190000}"/>
    <cellStyle name="Normal 50" xfId="160" xr:uid="{00000000-0005-0000-0000-000081190000}"/>
    <cellStyle name="Normal 50 2" xfId="541" xr:uid="{00000000-0005-0000-0000-000082190000}"/>
    <cellStyle name="Normal 50 2 2" xfId="1082" xr:uid="{00000000-0005-0000-0000-000083190000}"/>
    <cellStyle name="Normal 50 3" xfId="404" xr:uid="{00000000-0005-0000-0000-000084190000}"/>
    <cellStyle name="Normal 50 4" xfId="288" xr:uid="{00000000-0005-0000-0000-000085190000}"/>
    <cellStyle name="Normal 50 5" xfId="193" xr:uid="{00000000-0005-0000-0000-000086190000}"/>
    <cellStyle name="Normal 51" xfId="161" xr:uid="{00000000-0005-0000-0000-000087190000}"/>
    <cellStyle name="Normal 51 2" xfId="542" xr:uid="{00000000-0005-0000-0000-000088190000}"/>
    <cellStyle name="Normal 51 2 2" xfId="1083" xr:uid="{00000000-0005-0000-0000-000089190000}"/>
    <cellStyle name="Normal 51 3" xfId="405" xr:uid="{00000000-0005-0000-0000-00008A190000}"/>
    <cellStyle name="Normal 51 4" xfId="289" xr:uid="{00000000-0005-0000-0000-00008B190000}"/>
    <cellStyle name="Normal 51 5" xfId="194" xr:uid="{00000000-0005-0000-0000-00008C190000}"/>
    <cellStyle name="Normal 52" xfId="162" xr:uid="{00000000-0005-0000-0000-00008D190000}"/>
    <cellStyle name="Normal 52 2" xfId="543" xr:uid="{00000000-0005-0000-0000-00008E190000}"/>
    <cellStyle name="Normal 52 2 2" xfId="1084" xr:uid="{00000000-0005-0000-0000-00008F190000}"/>
    <cellStyle name="Normal 52 3" xfId="406" xr:uid="{00000000-0005-0000-0000-000090190000}"/>
    <cellStyle name="Normal 52 4" xfId="290" xr:uid="{00000000-0005-0000-0000-000091190000}"/>
    <cellStyle name="Normal 52 5" xfId="195" xr:uid="{00000000-0005-0000-0000-000092190000}"/>
    <cellStyle name="Normal 53" xfId="163" xr:uid="{00000000-0005-0000-0000-000093190000}"/>
    <cellStyle name="Normal 53 2" xfId="544" xr:uid="{00000000-0005-0000-0000-000094190000}"/>
    <cellStyle name="Normal 53 2 2" xfId="1085" xr:uid="{00000000-0005-0000-0000-000095190000}"/>
    <cellStyle name="Normal 53 3" xfId="408" xr:uid="{00000000-0005-0000-0000-000096190000}"/>
    <cellStyle name="Normal 53 4" xfId="292" xr:uid="{00000000-0005-0000-0000-000097190000}"/>
    <cellStyle name="Normal 53 5" xfId="196" xr:uid="{00000000-0005-0000-0000-000098190000}"/>
    <cellStyle name="Normal 54" xfId="164" xr:uid="{00000000-0005-0000-0000-000099190000}"/>
    <cellStyle name="Normal 54 2" xfId="545" xr:uid="{00000000-0005-0000-0000-00009A190000}"/>
    <cellStyle name="Normal 54 2 2" xfId="1086" xr:uid="{00000000-0005-0000-0000-00009B190000}"/>
    <cellStyle name="Normal 54 3" xfId="411" xr:uid="{00000000-0005-0000-0000-00009C190000}"/>
    <cellStyle name="Normal 54 4" xfId="295" xr:uid="{00000000-0005-0000-0000-00009D190000}"/>
    <cellStyle name="Normal 54 5" xfId="197" xr:uid="{00000000-0005-0000-0000-00009E190000}"/>
    <cellStyle name="Normal 55" xfId="165" xr:uid="{00000000-0005-0000-0000-00009F190000}"/>
    <cellStyle name="Normal 55 2" xfId="546" xr:uid="{00000000-0005-0000-0000-0000A0190000}"/>
    <cellStyle name="Normal 55 2 2" xfId="1087" xr:uid="{00000000-0005-0000-0000-0000A1190000}"/>
    <cellStyle name="Normal 55 3" xfId="413" xr:uid="{00000000-0005-0000-0000-0000A2190000}"/>
    <cellStyle name="Normal 55 4" xfId="297" xr:uid="{00000000-0005-0000-0000-0000A3190000}"/>
    <cellStyle name="Normal 55 5" xfId="198" xr:uid="{00000000-0005-0000-0000-0000A4190000}"/>
    <cellStyle name="Normal 56" xfId="166" xr:uid="{00000000-0005-0000-0000-0000A5190000}"/>
    <cellStyle name="Normal 56 2" xfId="547" xr:uid="{00000000-0005-0000-0000-0000A6190000}"/>
    <cellStyle name="Normal 56 2 2" xfId="1088" xr:uid="{00000000-0005-0000-0000-0000A7190000}"/>
    <cellStyle name="Normal 56 3" xfId="415" xr:uid="{00000000-0005-0000-0000-0000A8190000}"/>
    <cellStyle name="Normal 56 4" xfId="299" xr:uid="{00000000-0005-0000-0000-0000A9190000}"/>
    <cellStyle name="Normal 56 5" xfId="199" xr:uid="{00000000-0005-0000-0000-0000AA190000}"/>
    <cellStyle name="Normal 57" xfId="167" xr:uid="{00000000-0005-0000-0000-0000AB190000}"/>
    <cellStyle name="Normal 57 2" xfId="548" xr:uid="{00000000-0005-0000-0000-0000AC190000}"/>
    <cellStyle name="Normal 57 2 2" xfId="1089" xr:uid="{00000000-0005-0000-0000-0000AD190000}"/>
    <cellStyle name="Normal 57 3" xfId="417" xr:uid="{00000000-0005-0000-0000-0000AE190000}"/>
    <cellStyle name="Normal 57 4" xfId="301" xr:uid="{00000000-0005-0000-0000-0000AF190000}"/>
    <cellStyle name="Normal 57 5" xfId="200" xr:uid="{00000000-0005-0000-0000-0000B0190000}"/>
    <cellStyle name="Normal 58" xfId="168" xr:uid="{00000000-0005-0000-0000-0000B1190000}"/>
    <cellStyle name="Normal 58 2" xfId="549" xr:uid="{00000000-0005-0000-0000-0000B2190000}"/>
    <cellStyle name="Normal 58 2 2" xfId="1090" xr:uid="{00000000-0005-0000-0000-0000B3190000}"/>
    <cellStyle name="Normal 58 3" xfId="419" xr:uid="{00000000-0005-0000-0000-0000B4190000}"/>
    <cellStyle name="Normal 58 4" xfId="303" xr:uid="{00000000-0005-0000-0000-0000B5190000}"/>
    <cellStyle name="Normal 58 5" xfId="201" xr:uid="{00000000-0005-0000-0000-0000B6190000}"/>
    <cellStyle name="Normal 59" xfId="169" xr:uid="{00000000-0005-0000-0000-0000B7190000}"/>
    <cellStyle name="Normal 59 2" xfId="550" xr:uid="{00000000-0005-0000-0000-0000B8190000}"/>
    <cellStyle name="Normal 59 2 2" xfId="1091" xr:uid="{00000000-0005-0000-0000-0000B9190000}"/>
    <cellStyle name="Normal 59 3" xfId="420" xr:uid="{00000000-0005-0000-0000-0000BA190000}"/>
    <cellStyle name="Normal 59 4" xfId="304" xr:uid="{00000000-0005-0000-0000-0000BB190000}"/>
    <cellStyle name="Normal 59 5" xfId="202" xr:uid="{00000000-0005-0000-0000-0000BC190000}"/>
    <cellStyle name="Normal 6" xfId="24" xr:uid="{00000000-0005-0000-0000-0000BD190000}"/>
    <cellStyle name="Normal 6 10" xfId="261" xr:uid="{00000000-0005-0000-0000-0000BE190000}"/>
    <cellStyle name="Normal 6 10 2" xfId="937" xr:uid="{00000000-0005-0000-0000-0000BF190000}"/>
    <cellStyle name="Normal 6 10 2 2" xfId="1603" xr:uid="{00000000-0005-0000-0000-0000C0190000}"/>
    <cellStyle name="Normal 6 10 2 2 2" xfId="3560" xr:uid="{00000000-0005-0000-0000-0000C1190000}"/>
    <cellStyle name="Normal 6 10 2 2 2 2" xfId="14226" xr:uid="{00000000-0005-0000-0000-0000C2190000}"/>
    <cellStyle name="Normal 6 10 2 2 2 3" xfId="9337" xr:uid="{00000000-0005-0000-0000-0000C3190000}"/>
    <cellStyle name="Normal 6 10 2 2 3" xfId="9338" xr:uid="{00000000-0005-0000-0000-0000C4190000}"/>
    <cellStyle name="Normal 6 10 2 2 4" xfId="7199" xr:uid="{00000000-0005-0000-0000-0000C5190000}"/>
    <cellStyle name="Normal 6 10 2 2 5" xfId="12413" xr:uid="{00000000-0005-0000-0000-0000C6190000}"/>
    <cellStyle name="Normal 6 10 2 2 6" xfId="5374" xr:uid="{00000000-0005-0000-0000-0000C7190000}"/>
    <cellStyle name="Normal 6 10 2 3" xfId="2988" xr:uid="{00000000-0005-0000-0000-0000C8190000}"/>
    <cellStyle name="Normal 6 10 2 3 2" xfId="13654" xr:uid="{00000000-0005-0000-0000-0000C9190000}"/>
    <cellStyle name="Normal 6 10 2 3 3" xfId="9339" xr:uid="{00000000-0005-0000-0000-0000CA190000}"/>
    <cellStyle name="Normal 6 10 2 4" xfId="9340" xr:uid="{00000000-0005-0000-0000-0000CB190000}"/>
    <cellStyle name="Normal 6 10 2 5" xfId="6627" xr:uid="{00000000-0005-0000-0000-0000CC190000}"/>
    <cellStyle name="Normal 6 10 2 6" xfId="11841" xr:uid="{00000000-0005-0000-0000-0000CD190000}"/>
    <cellStyle name="Normal 6 10 2 7" xfId="4802" xr:uid="{00000000-0005-0000-0000-0000CE190000}"/>
    <cellStyle name="Normal 6 10 3" xfId="1602" xr:uid="{00000000-0005-0000-0000-0000CF190000}"/>
    <cellStyle name="Normal 6 10 3 2" xfId="3559" xr:uid="{00000000-0005-0000-0000-0000D0190000}"/>
    <cellStyle name="Normal 6 10 3 2 2" xfId="14225" xr:uid="{00000000-0005-0000-0000-0000D1190000}"/>
    <cellStyle name="Normal 6 10 3 2 3" xfId="9341" xr:uid="{00000000-0005-0000-0000-0000D2190000}"/>
    <cellStyle name="Normal 6 10 3 3" xfId="9342" xr:uid="{00000000-0005-0000-0000-0000D3190000}"/>
    <cellStyle name="Normal 6 10 3 4" xfId="7198" xr:uid="{00000000-0005-0000-0000-0000D4190000}"/>
    <cellStyle name="Normal 6 10 3 5" xfId="12412" xr:uid="{00000000-0005-0000-0000-0000D5190000}"/>
    <cellStyle name="Normal 6 10 3 6" xfId="5373" xr:uid="{00000000-0005-0000-0000-0000D6190000}"/>
    <cellStyle name="Normal 6 10 4" xfId="2531" xr:uid="{00000000-0005-0000-0000-0000D7190000}"/>
    <cellStyle name="Normal 6 10 4 2" xfId="13197" xr:uid="{00000000-0005-0000-0000-0000D8190000}"/>
    <cellStyle name="Normal 6 10 4 3" xfId="9343" xr:uid="{00000000-0005-0000-0000-0000D9190000}"/>
    <cellStyle name="Normal 6 10 5" xfId="9344" xr:uid="{00000000-0005-0000-0000-0000DA190000}"/>
    <cellStyle name="Normal 6 10 6" xfId="6170" xr:uid="{00000000-0005-0000-0000-0000DB190000}"/>
    <cellStyle name="Normal 6 10 7" xfId="11384" xr:uid="{00000000-0005-0000-0000-0000DC190000}"/>
    <cellStyle name="Normal 6 10 8" xfId="4345" xr:uid="{00000000-0005-0000-0000-0000DD190000}"/>
    <cellStyle name="Normal 6 11" xfId="794" xr:uid="{00000000-0005-0000-0000-0000DE190000}"/>
    <cellStyle name="Normal 6 11 2" xfId="1604" xr:uid="{00000000-0005-0000-0000-0000DF190000}"/>
    <cellStyle name="Normal 6 11 2 2" xfId="3561" xr:uid="{00000000-0005-0000-0000-0000E0190000}"/>
    <cellStyle name="Normal 6 11 2 2 2" xfId="14227" xr:uid="{00000000-0005-0000-0000-0000E1190000}"/>
    <cellStyle name="Normal 6 11 2 2 3" xfId="9345" xr:uid="{00000000-0005-0000-0000-0000E2190000}"/>
    <cellStyle name="Normal 6 11 2 3" xfId="9346" xr:uid="{00000000-0005-0000-0000-0000E3190000}"/>
    <cellStyle name="Normal 6 11 2 4" xfId="7200" xr:uid="{00000000-0005-0000-0000-0000E4190000}"/>
    <cellStyle name="Normal 6 11 2 5" xfId="12414" xr:uid="{00000000-0005-0000-0000-0000E5190000}"/>
    <cellStyle name="Normal 6 11 2 6" xfId="5375" xr:uid="{00000000-0005-0000-0000-0000E6190000}"/>
    <cellStyle name="Normal 6 11 3" xfId="2853" xr:uid="{00000000-0005-0000-0000-0000E7190000}"/>
    <cellStyle name="Normal 6 11 3 2" xfId="13519" xr:uid="{00000000-0005-0000-0000-0000E8190000}"/>
    <cellStyle name="Normal 6 11 3 3" xfId="9347" xr:uid="{00000000-0005-0000-0000-0000E9190000}"/>
    <cellStyle name="Normal 6 11 4" xfId="9348" xr:uid="{00000000-0005-0000-0000-0000EA190000}"/>
    <cellStyle name="Normal 6 11 5" xfId="6492" xr:uid="{00000000-0005-0000-0000-0000EB190000}"/>
    <cellStyle name="Normal 6 11 6" xfId="11706" xr:uid="{00000000-0005-0000-0000-0000EC190000}"/>
    <cellStyle name="Normal 6 11 7" xfId="4667" xr:uid="{00000000-0005-0000-0000-0000ED190000}"/>
    <cellStyle name="Normal 6 12" xfId="1263" xr:uid="{00000000-0005-0000-0000-0000EE190000}"/>
    <cellStyle name="Normal 6 12 2" xfId="3220" xr:uid="{00000000-0005-0000-0000-0000EF190000}"/>
    <cellStyle name="Normal 6 12 2 2" xfId="13886" xr:uid="{00000000-0005-0000-0000-0000F0190000}"/>
    <cellStyle name="Normal 6 12 2 3" xfId="9349" xr:uid="{00000000-0005-0000-0000-0000F1190000}"/>
    <cellStyle name="Normal 6 12 3" xfId="9350" xr:uid="{00000000-0005-0000-0000-0000F2190000}"/>
    <cellStyle name="Normal 6 12 4" xfId="6859" xr:uid="{00000000-0005-0000-0000-0000F3190000}"/>
    <cellStyle name="Normal 6 12 5" xfId="12073" xr:uid="{00000000-0005-0000-0000-0000F4190000}"/>
    <cellStyle name="Normal 6 12 6" xfId="5034" xr:uid="{00000000-0005-0000-0000-0000F5190000}"/>
    <cellStyle name="Normal 6 13" xfId="181" xr:uid="{00000000-0005-0000-0000-0000F6190000}"/>
    <cellStyle name="Normal 6 13 2" xfId="2486" xr:uid="{00000000-0005-0000-0000-0000F7190000}"/>
    <cellStyle name="Normal 6 13 2 2" xfId="13153" xr:uid="{00000000-0005-0000-0000-0000F8190000}"/>
    <cellStyle name="Normal 6 13 2 3" xfId="9351" xr:uid="{00000000-0005-0000-0000-0000F9190000}"/>
    <cellStyle name="Normal 6 13 3" xfId="9352" xr:uid="{00000000-0005-0000-0000-0000FA190000}"/>
    <cellStyle name="Normal 6 13 4" xfId="6125" xr:uid="{00000000-0005-0000-0000-0000FB190000}"/>
    <cellStyle name="Normal 6 13 5" xfId="11340" xr:uid="{00000000-0005-0000-0000-0000FC190000}"/>
    <cellStyle name="Normal 6 13 6" xfId="4301" xr:uid="{00000000-0005-0000-0000-0000FD190000}"/>
    <cellStyle name="Normal 6 14" xfId="2101" xr:uid="{00000000-0005-0000-0000-0000FE190000}"/>
    <cellStyle name="Normal 6 14 2" xfId="3960" xr:uid="{00000000-0005-0000-0000-0000FF190000}"/>
    <cellStyle name="Normal 6 14 2 2" xfId="14623" xr:uid="{00000000-0005-0000-0000-0000001A0000}"/>
    <cellStyle name="Normal 6 14 2 3" xfId="9353" xr:uid="{00000000-0005-0000-0000-0000011A0000}"/>
    <cellStyle name="Normal 6 14 3" xfId="9354" xr:uid="{00000000-0005-0000-0000-0000021A0000}"/>
    <cellStyle name="Normal 6 14 4" xfId="7599" xr:uid="{00000000-0005-0000-0000-0000031A0000}"/>
    <cellStyle name="Normal 6 14 5" xfId="12810" xr:uid="{00000000-0005-0000-0000-0000041A0000}"/>
    <cellStyle name="Normal 6 14 6" xfId="5771" xr:uid="{00000000-0005-0000-0000-0000051A0000}"/>
    <cellStyle name="Normal 6 15" xfId="2252" xr:uid="{00000000-0005-0000-0000-0000061A0000}"/>
    <cellStyle name="Normal 6 15 2" xfId="4096" xr:uid="{00000000-0005-0000-0000-0000071A0000}"/>
    <cellStyle name="Normal 6 15 2 2" xfId="14759" xr:uid="{00000000-0005-0000-0000-0000081A0000}"/>
    <cellStyle name="Normal 6 15 2 3" xfId="9355" xr:uid="{00000000-0005-0000-0000-0000091A0000}"/>
    <cellStyle name="Normal 6 15 3" xfId="7735" xr:uid="{00000000-0005-0000-0000-00000A1A0000}"/>
    <cellStyle name="Normal 6 15 4" xfId="12946" xr:uid="{00000000-0005-0000-0000-00000B1A0000}"/>
    <cellStyle name="Normal 6 15 5" xfId="5907" xr:uid="{00000000-0005-0000-0000-00000C1A0000}"/>
    <cellStyle name="Normal 6 16" xfId="2425" xr:uid="{00000000-0005-0000-0000-00000D1A0000}"/>
    <cellStyle name="Normal 6 16 2" xfId="4249" xr:uid="{00000000-0005-0000-0000-00000E1A0000}"/>
    <cellStyle name="Normal 6 16 2 2" xfId="14912" xr:uid="{00000000-0005-0000-0000-00000F1A0000}"/>
    <cellStyle name="Normal 6 16 2 3" xfId="9356" xr:uid="{00000000-0005-0000-0000-0000101A0000}"/>
    <cellStyle name="Normal 6 16 3" xfId="13100" xr:uid="{00000000-0005-0000-0000-0000111A0000}"/>
    <cellStyle name="Normal 6 16 4" xfId="6043" xr:uid="{00000000-0005-0000-0000-0000121A0000}"/>
    <cellStyle name="Normal 6 17" xfId="2445" xr:uid="{00000000-0005-0000-0000-0000131A0000}"/>
    <cellStyle name="Normal 6 17 2" xfId="13113" xr:uid="{00000000-0005-0000-0000-0000141A0000}"/>
    <cellStyle name="Normal 6 17 3" xfId="9357" xr:uid="{00000000-0005-0000-0000-0000151A0000}"/>
    <cellStyle name="Normal 6 18" xfId="6084" xr:uid="{00000000-0005-0000-0000-0000161A0000}"/>
    <cellStyle name="Normal 6 19" xfId="11300" xr:uid="{00000000-0005-0000-0000-0000171A0000}"/>
    <cellStyle name="Normal 6 2" xfId="42" xr:uid="{00000000-0005-0000-0000-0000181A0000}"/>
    <cellStyle name="Normal 6 2 10" xfId="815" xr:uid="{00000000-0005-0000-0000-0000191A0000}"/>
    <cellStyle name="Normal 6 2 10 2" xfId="1605" xr:uid="{00000000-0005-0000-0000-00001A1A0000}"/>
    <cellStyle name="Normal 6 2 10 2 2" xfId="3562" xr:uid="{00000000-0005-0000-0000-00001B1A0000}"/>
    <cellStyle name="Normal 6 2 10 2 2 2" xfId="14228" xr:uid="{00000000-0005-0000-0000-00001C1A0000}"/>
    <cellStyle name="Normal 6 2 10 2 2 3" xfId="9358" xr:uid="{00000000-0005-0000-0000-00001D1A0000}"/>
    <cellStyle name="Normal 6 2 10 2 3" xfId="9359" xr:uid="{00000000-0005-0000-0000-00001E1A0000}"/>
    <cellStyle name="Normal 6 2 10 2 4" xfId="7201" xr:uid="{00000000-0005-0000-0000-00001F1A0000}"/>
    <cellStyle name="Normal 6 2 10 2 5" xfId="12415" xr:uid="{00000000-0005-0000-0000-0000201A0000}"/>
    <cellStyle name="Normal 6 2 10 2 6" xfId="5376" xr:uid="{00000000-0005-0000-0000-0000211A0000}"/>
    <cellStyle name="Normal 6 2 10 3" xfId="2872" xr:uid="{00000000-0005-0000-0000-0000221A0000}"/>
    <cellStyle name="Normal 6 2 10 3 2" xfId="13538" xr:uid="{00000000-0005-0000-0000-0000231A0000}"/>
    <cellStyle name="Normal 6 2 10 3 3" xfId="9360" xr:uid="{00000000-0005-0000-0000-0000241A0000}"/>
    <cellStyle name="Normal 6 2 10 4" xfId="9361" xr:uid="{00000000-0005-0000-0000-0000251A0000}"/>
    <cellStyle name="Normal 6 2 10 5" xfId="6511" xr:uid="{00000000-0005-0000-0000-0000261A0000}"/>
    <cellStyle name="Normal 6 2 10 6" xfId="11725" xr:uid="{00000000-0005-0000-0000-0000271A0000}"/>
    <cellStyle name="Normal 6 2 10 7" xfId="4686" xr:uid="{00000000-0005-0000-0000-0000281A0000}"/>
    <cellStyle name="Normal 6 2 11" xfId="1282" xr:uid="{00000000-0005-0000-0000-0000291A0000}"/>
    <cellStyle name="Normal 6 2 11 2" xfId="3239" xr:uid="{00000000-0005-0000-0000-00002A1A0000}"/>
    <cellStyle name="Normal 6 2 11 2 2" xfId="13905" xr:uid="{00000000-0005-0000-0000-00002B1A0000}"/>
    <cellStyle name="Normal 6 2 11 2 3" xfId="9362" xr:uid="{00000000-0005-0000-0000-00002C1A0000}"/>
    <cellStyle name="Normal 6 2 11 3" xfId="9363" xr:uid="{00000000-0005-0000-0000-00002D1A0000}"/>
    <cellStyle name="Normal 6 2 11 4" xfId="6878" xr:uid="{00000000-0005-0000-0000-00002E1A0000}"/>
    <cellStyle name="Normal 6 2 11 5" xfId="12092" xr:uid="{00000000-0005-0000-0000-00002F1A0000}"/>
    <cellStyle name="Normal 6 2 11 6" xfId="5053" xr:uid="{00000000-0005-0000-0000-0000301A0000}"/>
    <cellStyle name="Normal 6 2 12" xfId="225" xr:uid="{00000000-0005-0000-0000-0000311A0000}"/>
    <cellStyle name="Normal 6 2 12 2" xfId="2505" xr:uid="{00000000-0005-0000-0000-0000321A0000}"/>
    <cellStyle name="Normal 6 2 12 2 2" xfId="13172" xr:uid="{00000000-0005-0000-0000-0000331A0000}"/>
    <cellStyle name="Normal 6 2 12 2 3" xfId="9364" xr:uid="{00000000-0005-0000-0000-0000341A0000}"/>
    <cellStyle name="Normal 6 2 12 3" xfId="9365" xr:uid="{00000000-0005-0000-0000-0000351A0000}"/>
    <cellStyle name="Normal 6 2 12 4" xfId="6144" xr:uid="{00000000-0005-0000-0000-0000361A0000}"/>
    <cellStyle name="Normal 6 2 12 5" xfId="11359" xr:uid="{00000000-0005-0000-0000-0000371A0000}"/>
    <cellStyle name="Normal 6 2 12 6" xfId="4320" xr:uid="{00000000-0005-0000-0000-0000381A0000}"/>
    <cellStyle name="Normal 6 2 13" xfId="2120" xr:uid="{00000000-0005-0000-0000-0000391A0000}"/>
    <cellStyle name="Normal 6 2 13 2" xfId="3979" xr:uid="{00000000-0005-0000-0000-00003A1A0000}"/>
    <cellStyle name="Normal 6 2 13 2 2" xfId="14642" xr:uid="{00000000-0005-0000-0000-00003B1A0000}"/>
    <cellStyle name="Normal 6 2 13 2 3" xfId="9366" xr:uid="{00000000-0005-0000-0000-00003C1A0000}"/>
    <cellStyle name="Normal 6 2 13 3" xfId="9367" xr:uid="{00000000-0005-0000-0000-00003D1A0000}"/>
    <cellStyle name="Normal 6 2 13 4" xfId="7618" xr:uid="{00000000-0005-0000-0000-00003E1A0000}"/>
    <cellStyle name="Normal 6 2 13 5" xfId="12829" xr:uid="{00000000-0005-0000-0000-00003F1A0000}"/>
    <cellStyle name="Normal 6 2 13 6" xfId="5790" xr:uid="{00000000-0005-0000-0000-0000401A0000}"/>
    <cellStyle name="Normal 6 2 14" xfId="2271" xr:uid="{00000000-0005-0000-0000-0000411A0000}"/>
    <cellStyle name="Normal 6 2 14 2" xfId="4115" xr:uid="{00000000-0005-0000-0000-0000421A0000}"/>
    <cellStyle name="Normal 6 2 14 2 2" xfId="14778" xr:uid="{00000000-0005-0000-0000-0000431A0000}"/>
    <cellStyle name="Normal 6 2 14 2 3" xfId="9368" xr:uid="{00000000-0005-0000-0000-0000441A0000}"/>
    <cellStyle name="Normal 6 2 14 3" xfId="7754" xr:uid="{00000000-0005-0000-0000-0000451A0000}"/>
    <cellStyle name="Normal 6 2 14 4" xfId="12965" xr:uid="{00000000-0005-0000-0000-0000461A0000}"/>
    <cellStyle name="Normal 6 2 14 5" xfId="5926" xr:uid="{00000000-0005-0000-0000-0000471A0000}"/>
    <cellStyle name="Normal 6 2 15" xfId="2446" xr:uid="{00000000-0005-0000-0000-0000481A0000}"/>
    <cellStyle name="Normal 6 2 15 2" xfId="9369" xr:uid="{00000000-0005-0000-0000-0000491A0000}"/>
    <cellStyle name="Normal 6 2 15 3" xfId="13114" xr:uid="{00000000-0005-0000-0000-00004A1A0000}"/>
    <cellStyle name="Normal 6 2 15 4" xfId="6044" xr:uid="{00000000-0005-0000-0000-00004B1A0000}"/>
    <cellStyle name="Normal 6 2 16" xfId="9370" xr:uid="{00000000-0005-0000-0000-00004C1A0000}"/>
    <cellStyle name="Normal 6 2 17" xfId="6085" xr:uid="{00000000-0005-0000-0000-00004D1A0000}"/>
    <cellStyle name="Normal 6 2 18" xfId="11301" xr:uid="{00000000-0005-0000-0000-00004E1A0000}"/>
    <cellStyle name="Normal 6 2 19" xfId="4262" xr:uid="{00000000-0005-0000-0000-00004F1A0000}"/>
    <cellStyle name="Normal 6 2 2" xfId="55" xr:uid="{00000000-0005-0000-0000-0000501A0000}"/>
    <cellStyle name="Normal 6 2 2 10" xfId="1283" xr:uid="{00000000-0005-0000-0000-0000511A0000}"/>
    <cellStyle name="Normal 6 2 2 10 2" xfId="3240" xr:uid="{00000000-0005-0000-0000-0000521A0000}"/>
    <cellStyle name="Normal 6 2 2 10 2 2" xfId="13906" xr:uid="{00000000-0005-0000-0000-0000531A0000}"/>
    <cellStyle name="Normal 6 2 2 10 2 3" xfId="9371" xr:uid="{00000000-0005-0000-0000-0000541A0000}"/>
    <cellStyle name="Normal 6 2 2 10 3" xfId="9372" xr:uid="{00000000-0005-0000-0000-0000551A0000}"/>
    <cellStyle name="Normal 6 2 2 10 4" xfId="6879" xr:uid="{00000000-0005-0000-0000-0000561A0000}"/>
    <cellStyle name="Normal 6 2 2 10 5" xfId="12093" xr:uid="{00000000-0005-0000-0000-0000571A0000}"/>
    <cellStyle name="Normal 6 2 2 10 6" xfId="5054" xr:uid="{00000000-0005-0000-0000-0000581A0000}"/>
    <cellStyle name="Normal 6 2 2 11" xfId="226" xr:uid="{00000000-0005-0000-0000-0000591A0000}"/>
    <cellStyle name="Normal 6 2 2 11 2" xfId="2506" xr:uid="{00000000-0005-0000-0000-00005A1A0000}"/>
    <cellStyle name="Normal 6 2 2 11 2 2" xfId="13173" xr:uid="{00000000-0005-0000-0000-00005B1A0000}"/>
    <cellStyle name="Normal 6 2 2 11 2 3" xfId="9373" xr:uid="{00000000-0005-0000-0000-00005C1A0000}"/>
    <cellStyle name="Normal 6 2 2 11 3" xfId="9374" xr:uid="{00000000-0005-0000-0000-00005D1A0000}"/>
    <cellStyle name="Normal 6 2 2 11 4" xfId="6145" xr:uid="{00000000-0005-0000-0000-00005E1A0000}"/>
    <cellStyle name="Normal 6 2 2 11 5" xfId="11360" xr:uid="{00000000-0005-0000-0000-00005F1A0000}"/>
    <cellStyle name="Normal 6 2 2 11 6" xfId="4321" xr:uid="{00000000-0005-0000-0000-0000601A0000}"/>
    <cellStyle name="Normal 6 2 2 12" xfId="2121" xr:uid="{00000000-0005-0000-0000-0000611A0000}"/>
    <cellStyle name="Normal 6 2 2 12 2" xfId="3980" xr:uid="{00000000-0005-0000-0000-0000621A0000}"/>
    <cellStyle name="Normal 6 2 2 12 2 2" xfId="14643" xr:uid="{00000000-0005-0000-0000-0000631A0000}"/>
    <cellStyle name="Normal 6 2 2 12 2 3" xfId="9375" xr:uid="{00000000-0005-0000-0000-0000641A0000}"/>
    <cellStyle name="Normal 6 2 2 12 3" xfId="9376" xr:uid="{00000000-0005-0000-0000-0000651A0000}"/>
    <cellStyle name="Normal 6 2 2 12 4" xfId="7619" xr:uid="{00000000-0005-0000-0000-0000661A0000}"/>
    <cellStyle name="Normal 6 2 2 12 5" xfId="12830" xr:uid="{00000000-0005-0000-0000-0000671A0000}"/>
    <cellStyle name="Normal 6 2 2 12 6" xfId="5791" xr:uid="{00000000-0005-0000-0000-0000681A0000}"/>
    <cellStyle name="Normal 6 2 2 13" xfId="2272" xr:uid="{00000000-0005-0000-0000-0000691A0000}"/>
    <cellStyle name="Normal 6 2 2 13 2" xfId="4116" xr:uid="{00000000-0005-0000-0000-00006A1A0000}"/>
    <cellStyle name="Normal 6 2 2 13 2 2" xfId="14779" xr:uid="{00000000-0005-0000-0000-00006B1A0000}"/>
    <cellStyle name="Normal 6 2 2 13 2 3" xfId="9377" xr:uid="{00000000-0005-0000-0000-00006C1A0000}"/>
    <cellStyle name="Normal 6 2 2 13 3" xfId="7755" xr:uid="{00000000-0005-0000-0000-00006D1A0000}"/>
    <cellStyle name="Normal 6 2 2 13 4" xfId="12966" xr:uid="{00000000-0005-0000-0000-00006E1A0000}"/>
    <cellStyle name="Normal 6 2 2 13 5" xfId="5927" xr:uid="{00000000-0005-0000-0000-00006F1A0000}"/>
    <cellStyle name="Normal 6 2 2 14" xfId="2451" xr:uid="{00000000-0005-0000-0000-0000701A0000}"/>
    <cellStyle name="Normal 6 2 2 14 2" xfId="9378" xr:uid="{00000000-0005-0000-0000-0000711A0000}"/>
    <cellStyle name="Normal 6 2 2 14 3" xfId="13119" xr:uid="{00000000-0005-0000-0000-0000721A0000}"/>
    <cellStyle name="Normal 6 2 2 14 4" xfId="6049" xr:uid="{00000000-0005-0000-0000-0000731A0000}"/>
    <cellStyle name="Normal 6 2 2 15" xfId="9379" xr:uid="{00000000-0005-0000-0000-0000741A0000}"/>
    <cellStyle name="Normal 6 2 2 16" xfId="6090" xr:uid="{00000000-0005-0000-0000-0000751A0000}"/>
    <cellStyle name="Normal 6 2 2 17" xfId="11306" xr:uid="{00000000-0005-0000-0000-0000761A0000}"/>
    <cellStyle name="Normal 6 2 2 18" xfId="4267" xr:uid="{00000000-0005-0000-0000-0000771A0000}"/>
    <cellStyle name="Normal 6 2 2 2" xfId="103" xr:uid="{00000000-0005-0000-0000-0000781A0000}"/>
    <cellStyle name="Normal 6 2 2 2 10" xfId="2122" xr:uid="{00000000-0005-0000-0000-0000791A0000}"/>
    <cellStyle name="Normal 6 2 2 2 10 2" xfId="3981" xr:uid="{00000000-0005-0000-0000-00007A1A0000}"/>
    <cellStyle name="Normal 6 2 2 2 10 2 2" xfId="14644" xr:uid="{00000000-0005-0000-0000-00007B1A0000}"/>
    <cellStyle name="Normal 6 2 2 2 10 2 3" xfId="9380" xr:uid="{00000000-0005-0000-0000-00007C1A0000}"/>
    <cellStyle name="Normal 6 2 2 2 10 3" xfId="9381" xr:uid="{00000000-0005-0000-0000-00007D1A0000}"/>
    <cellStyle name="Normal 6 2 2 2 10 4" xfId="7620" xr:uid="{00000000-0005-0000-0000-00007E1A0000}"/>
    <cellStyle name="Normal 6 2 2 2 10 5" xfId="12831" xr:uid="{00000000-0005-0000-0000-00007F1A0000}"/>
    <cellStyle name="Normal 6 2 2 2 10 6" xfId="5792" xr:uid="{00000000-0005-0000-0000-0000801A0000}"/>
    <cellStyle name="Normal 6 2 2 2 11" xfId="2273" xr:uid="{00000000-0005-0000-0000-0000811A0000}"/>
    <cellStyle name="Normal 6 2 2 2 11 2" xfId="4117" xr:uid="{00000000-0005-0000-0000-0000821A0000}"/>
    <cellStyle name="Normal 6 2 2 2 11 2 2" xfId="14780" xr:uid="{00000000-0005-0000-0000-0000831A0000}"/>
    <cellStyle name="Normal 6 2 2 2 11 2 3" xfId="9382" xr:uid="{00000000-0005-0000-0000-0000841A0000}"/>
    <cellStyle name="Normal 6 2 2 2 11 3" xfId="7756" xr:uid="{00000000-0005-0000-0000-0000851A0000}"/>
    <cellStyle name="Normal 6 2 2 2 11 4" xfId="12967" xr:uid="{00000000-0005-0000-0000-0000861A0000}"/>
    <cellStyle name="Normal 6 2 2 2 11 5" xfId="5928" xr:uid="{00000000-0005-0000-0000-0000871A0000}"/>
    <cellStyle name="Normal 6 2 2 2 12" xfId="2461" xr:uid="{00000000-0005-0000-0000-0000881A0000}"/>
    <cellStyle name="Normal 6 2 2 2 12 2" xfId="9383" xr:uid="{00000000-0005-0000-0000-0000891A0000}"/>
    <cellStyle name="Normal 6 2 2 2 12 3" xfId="13129" xr:uid="{00000000-0005-0000-0000-00008A1A0000}"/>
    <cellStyle name="Normal 6 2 2 2 12 4" xfId="6068" xr:uid="{00000000-0005-0000-0000-00008B1A0000}"/>
    <cellStyle name="Normal 6 2 2 2 13" xfId="9384" xr:uid="{00000000-0005-0000-0000-00008C1A0000}"/>
    <cellStyle name="Normal 6 2 2 2 14" xfId="6100" xr:uid="{00000000-0005-0000-0000-00008D1A0000}"/>
    <cellStyle name="Normal 6 2 2 2 15" xfId="11316" xr:uid="{00000000-0005-0000-0000-00008E1A0000}"/>
    <cellStyle name="Normal 6 2 2 2 16" xfId="4277" xr:uid="{00000000-0005-0000-0000-00008F1A0000}"/>
    <cellStyle name="Normal 6 2 2 2 2" xfId="554" xr:uid="{00000000-0005-0000-0000-0000901A0000}"/>
    <cellStyle name="Normal 6 2 2 2 2 10" xfId="11501" xr:uid="{00000000-0005-0000-0000-0000911A0000}"/>
    <cellStyle name="Normal 6 2 2 2 2 11" xfId="4462" xr:uid="{00000000-0005-0000-0000-0000921A0000}"/>
    <cellStyle name="Normal 6 2 2 2 2 2" xfId="715" xr:uid="{00000000-0005-0000-0000-0000931A0000}"/>
    <cellStyle name="Normal 6 2 2 2 2 2 2" xfId="1181" xr:uid="{00000000-0005-0000-0000-0000941A0000}"/>
    <cellStyle name="Normal 6 2 2 2 2 2 2 2" xfId="1608" xr:uid="{00000000-0005-0000-0000-0000951A0000}"/>
    <cellStyle name="Normal 6 2 2 2 2 2 2 2 2" xfId="3565" xr:uid="{00000000-0005-0000-0000-0000961A0000}"/>
    <cellStyle name="Normal 6 2 2 2 2 2 2 2 2 2" xfId="14231" xr:uid="{00000000-0005-0000-0000-0000971A0000}"/>
    <cellStyle name="Normal 6 2 2 2 2 2 2 2 2 3" xfId="9385" xr:uid="{00000000-0005-0000-0000-0000981A0000}"/>
    <cellStyle name="Normal 6 2 2 2 2 2 2 2 3" xfId="9386" xr:uid="{00000000-0005-0000-0000-0000991A0000}"/>
    <cellStyle name="Normal 6 2 2 2 2 2 2 2 4" xfId="7204" xr:uid="{00000000-0005-0000-0000-00009A1A0000}"/>
    <cellStyle name="Normal 6 2 2 2 2 2 2 2 5" xfId="12418" xr:uid="{00000000-0005-0000-0000-00009B1A0000}"/>
    <cellStyle name="Normal 6 2 2 2 2 2 2 2 6" xfId="5379" xr:uid="{00000000-0005-0000-0000-00009C1A0000}"/>
    <cellStyle name="Normal 6 2 2 2 2 2 2 3" xfId="3150" xr:uid="{00000000-0005-0000-0000-00009D1A0000}"/>
    <cellStyle name="Normal 6 2 2 2 2 2 2 3 2" xfId="13816" xr:uid="{00000000-0005-0000-0000-00009E1A0000}"/>
    <cellStyle name="Normal 6 2 2 2 2 2 2 3 3" xfId="9387" xr:uid="{00000000-0005-0000-0000-00009F1A0000}"/>
    <cellStyle name="Normal 6 2 2 2 2 2 2 4" xfId="9388" xr:uid="{00000000-0005-0000-0000-0000A01A0000}"/>
    <cellStyle name="Normal 6 2 2 2 2 2 2 5" xfId="6789" xr:uid="{00000000-0005-0000-0000-0000A11A0000}"/>
    <cellStyle name="Normal 6 2 2 2 2 2 2 6" xfId="12003" xr:uid="{00000000-0005-0000-0000-0000A21A0000}"/>
    <cellStyle name="Normal 6 2 2 2 2 2 2 7" xfId="4964" xr:uid="{00000000-0005-0000-0000-0000A31A0000}"/>
    <cellStyle name="Normal 6 2 2 2 2 2 3" xfId="1607" xr:uid="{00000000-0005-0000-0000-0000A41A0000}"/>
    <cellStyle name="Normal 6 2 2 2 2 2 3 2" xfId="3564" xr:uid="{00000000-0005-0000-0000-0000A51A0000}"/>
    <cellStyle name="Normal 6 2 2 2 2 2 3 2 2" xfId="14230" xr:uid="{00000000-0005-0000-0000-0000A61A0000}"/>
    <cellStyle name="Normal 6 2 2 2 2 2 3 2 3" xfId="9389" xr:uid="{00000000-0005-0000-0000-0000A71A0000}"/>
    <cellStyle name="Normal 6 2 2 2 2 2 3 3" xfId="9390" xr:uid="{00000000-0005-0000-0000-0000A81A0000}"/>
    <cellStyle name="Normal 6 2 2 2 2 2 3 4" xfId="7203" xr:uid="{00000000-0005-0000-0000-0000A91A0000}"/>
    <cellStyle name="Normal 6 2 2 2 2 2 3 5" xfId="12417" xr:uid="{00000000-0005-0000-0000-0000AA1A0000}"/>
    <cellStyle name="Normal 6 2 2 2 2 2 3 6" xfId="5378" xr:uid="{00000000-0005-0000-0000-0000AB1A0000}"/>
    <cellStyle name="Normal 6 2 2 2 2 2 4" xfId="2783" xr:uid="{00000000-0005-0000-0000-0000AC1A0000}"/>
    <cellStyle name="Normal 6 2 2 2 2 2 4 2" xfId="13449" xr:uid="{00000000-0005-0000-0000-0000AD1A0000}"/>
    <cellStyle name="Normal 6 2 2 2 2 2 4 3" xfId="9391" xr:uid="{00000000-0005-0000-0000-0000AE1A0000}"/>
    <cellStyle name="Normal 6 2 2 2 2 2 5" xfId="9392" xr:uid="{00000000-0005-0000-0000-0000AF1A0000}"/>
    <cellStyle name="Normal 6 2 2 2 2 2 6" xfId="6422" xr:uid="{00000000-0005-0000-0000-0000B01A0000}"/>
    <cellStyle name="Normal 6 2 2 2 2 2 7" xfId="11636" xr:uid="{00000000-0005-0000-0000-0000B11A0000}"/>
    <cellStyle name="Normal 6 2 2 2 2 2 8" xfId="4597" xr:uid="{00000000-0005-0000-0000-0000B21A0000}"/>
    <cellStyle name="Normal 6 2 2 2 2 3" xfId="868" xr:uid="{00000000-0005-0000-0000-0000B31A0000}"/>
    <cellStyle name="Normal 6 2 2 2 2 3 2" xfId="1609" xr:uid="{00000000-0005-0000-0000-0000B41A0000}"/>
    <cellStyle name="Normal 6 2 2 2 2 3 2 2" xfId="3566" xr:uid="{00000000-0005-0000-0000-0000B51A0000}"/>
    <cellStyle name="Normal 6 2 2 2 2 3 2 2 2" xfId="14232" xr:uid="{00000000-0005-0000-0000-0000B61A0000}"/>
    <cellStyle name="Normal 6 2 2 2 2 3 2 2 3" xfId="9393" xr:uid="{00000000-0005-0000-0000-0000B71A0000}"/>
    <cellStyle name="Normal 6 2 2 2 2 3 2 3" xfId="9394" xr:uid="{00000000-0005-0000-0000-0000B81A0000}"/>
    <cellStyle name="Normal 6 2 2 2 2 3 2 4" xfId="7205" xr:uid="{00000000-0005-0000-0000-0000B91A0000}"/>
    <cellStyle name="Normal 6 2 2 2 2 3 2 5" xfId="12419" xr:uid="{00000000-0005-0000-0000-0000BA1A0000}"/>
    <cellStyle name="Normal 6 2 2 2 2 3 2 6" xfId="5380" xr:uid="{00000000-0005-0000-0000-0000BB1A0000}"/>
    <cellStyle name="Normal 6 2 2 2 2 3 3" xfId="2921" xr:uid="{00000000-0005-0000-0000-0000BC1A0000}"/>
    <cellStyle name="Normal 6 2 2 2 2 3 3 2" xfId="13587" xr:uid="{00000000-0005-0000-0000-0000BD1A0000}"/>
    <cellStyle name="Normal 6 2 2 2 2 3 3 3" xfId="9395" xr:uid="{00000000-0005-0000-0000-0000BE1A0000}"/>
    <cellStyle name="Normal 6 2 2 2 2 3 4" xfId="9396" xr:uid="{00000000-0005-0000-0000-0000BF1A0000}"/>
    <cellStyle name="Normal 6 2 2 2 2 3 5" xfId="6560" xr:uid="{00000000-0005-0000-0000-0000C01A0000}"/>
    <cellStyle name="Normal 6 2 2 2 2 3 6" xfId="11774" xr:uid="{00000000-0005-0000-0000-0000C11A0000}"/>
    <cellStyle name="Normal 6 2 2 2 2 3 7" xfId="4735" xr:uid="{00000000-0005-0000-0000-0000C21A0000}"/>
    <cellStyle name="Normal 6 2 2 2 2 4" xfId="1606" xr:uid="{00000000-0005-0000-0000-0000C31A0000}"/>
    <cellStyle name="Normal 6 2 2 2 2 4 2" xfId="3563" xr:uid="{00000000-0005-0000-0000-0000C41A0000}"/>
    <cellStyle name="Normal 6 2 2 2 2 4 2 2" xfId="14229" xr:uid="{00000000-0005-0000-0000-0000C51A0000}"/>
    <cellStyle name="Normal 6 2 2 2 2 4 2 3" xfId="9397" xr:uid="{00000000-0005-0000-0000-0000C61A0000}"/>
    <cellStyle name="Normal 6 2 2 2 2 4 3" xfId="9398" xr:uid="{00000000-0005-0000-0000-0000C71A0000}"/>
    <cellStyle name="Normal 6 2 2 2 2 4 4" xfId="7202" xr:uid="{00000000-0005-0000-0000-0000C81A0000}"/>
    <cellStyle name="Normal 6 2 2 2 2 4 5" xfId="12416" xr:uid="{00000000-0005-0000-0000-0000C91A0000}"/>
    <cellStyle name="Normal 6 2 2 2 2 4 6" xfId="5377" xr:uid="{00000000-0005-0000-0000-0000CA1A0000}"/>
    <cellStyle name="Normal 6 2 2 2 2 5" xfId="2176" xr:uid="{00000000-0005-0000-0000-0000CB1A0000}"/>
    <cellStyle name="Normal 6 2 2 2 2 5 2" xfId="4029" xr:uid="{00000000-0005-0000-0000-0000CC1A0000}"/>
    <cellStyle name="Normal 6 2 2 2 2 5 2 2" xfId="14692" xr:uid="{00000000-0005-0000-0000-0000CD1A0000}"/>
    <cellStyle name="Normal 6 2 2 2 2 5 2 3" xfId="9399" xr:uid="{00000000-0005-0000-0000-0000CE1A0000}"/>
    <cellStyle name="Normal 6 2 2 2 2 5 3" xfId="9400" xr:uid="{00000000-0005-0000-0000-0000CF1A0000}"/>
    <cellStyle name="Normal 6 2 2 2 2 5 4" xfId="7668" xr:uid="{00000000-0005-0000-0000-0000D01A0000}"/>
    <cellStyle name="Normal 6 2 2 2 2 5 5" xfId="12879" xr:uid="{00000000-0005-0000-0000-0000D11A0000}"/>
    <cellStyle name="Normal 6 2 2 2 2 5 6" xfId="5840" xr:uid="{00000000-0005-0000-0000-0000D21A0000}"/>
    <cellStyle name="Normal 6 2 2 2 2 6" xfId="2320" xr:uid="{00000000-0005-0000-0000-0000D31A0000}"/>
    <cellStyle name="Normal 6 2 2 2 2 6 2" xfId="4164" xr:uid="{00000000-0005-0000-0000-0000D41A0000}"/>
    <cellStyle name="Normal 6 2 2 2 2 6 2 2" xfId="14827" xr:uid="{00000000-0005-0000-0000-0000D51A0000}"/>
    <cellStyle name="Normal 6 2 2 2 2 6 2 3" xfId="9401" xr:uid="{00000000-0005-0000-0000-0000D61A0000}"/>
    <cellStyle name="Normal 6 2 2 2 2 6 3" xfId="7803" xr:uid="{00000000-0005-0000-0000-0000D71A0000}"/>
    <cellStyle name="Normal 6 2 2 2 2 6 4" xfId="13014" xr:uid="{00000000-0005-0000-0000-0000D81A0000}"/>
    <cellStyle name="Normal 6 2 2 2 2 6 5" xfId="5975" xr:uid="{00000000-0005-0000-0000-0000D91A0000}"/>
    <cellStyle name="Normal 6 2 2 2 2 7" xfId="2648" xr:uid="{00000000-0005-0000-0000-0000DA1A0000}"/>
    <cellStyle name="Normal 6 2 2 2 2 7 2" xfId="13314" xr:uid="{00000000-0005-0000-0000-0000DB1A0000}"/>
    <cellStyle name="Normal 6 2 2 2 2 7 3" xfId="9402" xr:uid="{00000000-0005-0000-0000-0000DC1A0000}"/>
    <cellStyle name="Normal 6 2 2 2 2 8" xfId="9403" xr:uid="{00000000-0005-0000-0000-0000DD1A0000}"/>
    <cellStyle name="Normal 6 2 2 2 2 9" xfId="6287" xr:uid="{00000000-0005-0000-0000-0000DE1A0000}"/>
    <cellStyle name="Normal 6 2 2 2 3" xfId="617" xr:uid="{00000000-0005-0000-0000-0000DF1A0000}"/>
    <cellStyle name="Normal 6 2 2 2 3 10" xfId="11543" xr:uid="{00000000-0005-0000-0000-0000E01A0000}"/>
    <cellStyle name="Normal 6 2 2 2 3 11" xfId="4504" xr:uid="{00000000-0005-0000-0000-0000E11A0000}"/>
    <cellStyle name="Normal 6 2 2 2 3 2" xfId="758" xr:uid="{00000000-0005-0000-0000-0000E21A0000}"/>
    <cellStyle name="Normal 6 2 2 2 3 2 2" xfId="1223" xr:uid="{00000000-0005-0000-0000-0000E31A0000}"/>
    <cellStyle name="Normal 6 2 2 2 3 2 2 2" xfId="1612" xr:uid="{00000000-0005-0000-0000-0000E41A0000}"/>
    <cellStyle name="Normal 6 2 2 2 3 2 2 2 2" xfId="3569" xr:uid="{00000000-0005-0000-0000-0000E51A0000}"/>
    <cellStyle name="Normal 6 2 2 2 3 2 2 2 2 2" xfId="14235" xr:uid="{00000000-0005-0000-0000-0000E61A0000}"/>
    <cellStyle name="Normal 6 2 2 2 3 2 2 2 2 3" xfId="9404" xr:uid="{00000000-0005-0000-0000-0000E71A0000}"/>
    <cellStyle name="Normal 6 2 2 2 3 2 2 2 3" xfId="9405" xr:uid="{00000000-0005-0000-0000-0000E81A0000}"/>
    <cellStyle name="Normal 6 2 2 2 3 2 2 2 4" xfId="7208" xr:uid="{00000000-0005-0000-0000-0000E91A0000}"/>
    <cellStyle name="Normal 6 2 2 2 3 2 2 2 5" xfId="12422" xr:uid="{00000000-0005-0000-0000-0000EA1A0000}"/>
    <cellStyle name="Normal 6 2 2 2 3 2 2 2 6" xfId="5383" xr:uid="{00000000-0005-0000-0000-0000EB1A0000}"/>
    <cellStyle name="Normal 6 2 2 2 3 2 2 3" xfId="3192" xr:uid="{00000000-0005-0000-0000-0000EC1A0000}"/>
    <cellStyle name="Normal 6 2 2 2 3 2 2 3 2" xfId="13858" xr:uid="{00000000-0005-0000-0000-0000ED1A0000}"/>
    <cellStyle name="Normal 6 2 2 2 3 2 2 3 3" xfId="9406" xr:uid="{00000000-0005-0000-0000-0000EE1A0000}"/>
    <cellStyle name="Normal 6 2 2 2 3 2 2 4" xfId="9407" xr:uid="{00000000-0005-0000-0000-0000EF1A0000}"/>
    <cellStyle name="Normal 6 2 2 2 3 2 2 5" xfId="6831" xr:uid="{00000000-0005-0000-0000-0000F01A0000}"/>
    <cellStyle name="Normal 6 2 2 2 3 2 2 6" xfId="12045" xr:uid="{00000000-0005-0000-0000-0000F11A0000}"/>
    <cellStyle name="Normal 6 2 2 2 3 2 2 7" xfId="5006" xr:uid="{00000000-0005-0000-0000-0000F21A0000}"/>
    <cellStyle name="Normal 6 2 2 2 3 2 3" xfId="1611" xr:uid="{00000000-0005-0000-0000-0000F31A0000}"/>
    <cellStyle name="Normal 6 2 2 2 3 2 3 2" xfId="3568" xr:uid="{00000000-0005-0000-0000-0000F41A0000}"/>
    <cellStyle name="Normal 6 2 2 2 3 2 3 2 2" xfId="14234" xr:uid="{00000000-0005-0000-0000-0000F51A0000}"/>
    <cellStyle name="Normal 6 2 2 2 3 2 3 2 3" xfId="9408" xr:uid="{00000000-0005-0000-0000-0000F61A0000}"/>
    <cellStyle name="Normal 6 2 2 2 3 2 3 3" xfId="9409" xr:uid="{00000000-0005-0000-0000-0000F71A0000}"/>
    <cellStyle name="Normal 6 2 2 2 3 2 3 4" xfId="7207" xr:uid="{00000000-0005-0000-0000-0000F81A0000}"/>
    <cellStyle name="Normal 6 2 2 2 3 2 3 5" xfId="12421" xr:uid="{00000000-0005-0000-0000-0000F91A0000}"/>
    <cellStyle name="Normal 6 2 2 2 3 2 3 6" xfId="5382" xr:uid="{00000000-0005-0000-0000-0000FA1A0000}"/>
    <cellStyle name="Normal 6 2 2 2 3 2 4" xfId="2825" xr:uid="{00000000-0005-0000-0000-0000FB1A0000}"/>
    <cellStyle name="Normal 6 2 2 2 3 2 4 2" xfId="13491" xr:uid="{00000000-0005-0000-0000-0000FC1A0000}"/>
    <cellStyle name="Normal 6 2 2 2 3 2 4 3" xfId="9410" xr:uid="{00000000-0005-0000-0000-0000FD1A0000}"/>
    <cellStyle name="Normal 6 2 2 2 3 2 5" xfId="9411" xr:uid="{00000000-0005-0000-0000-0000FE1A0000}"/>
    <cellStyle name="Normal 6 2 2 2 3 2 6" xfId="6464" xr:uid="{00000000-0005-0000-0000-0000FF1A0000}"/>
    <cellStyle name="Normal 6 2 2 2 3 2 7" xfId="11678" xr:uid="{00000000-0005-0000-0000-0000001B0000}"/>
    <cellStyle name="Normal 6 2 2 2 3 2 8" xfId="4639" xr:uid="{00000000-0005-0000-0000-0000011B0000}"/>
    <cellStyle name="Normal 6 2 2 2 3 3" xfId="911" xr:uid="{00000000-0005-0000-0000-0000021B0000}"/>
    <cellStyle name="Normal 6 2 2 2 3 3 2" xfId="1613" xr:uid="{00000000-0005-0000-0000-0000031B0000}"/>
    <cellStyle name="Normal 6 2 2 2 3 3 2 2" xfId="3570" xr:uid="{00000000-0005-0000-0000-0000041B0000}"/>
    <cellStyle name="Normal 6 2 2 2 3 3 2 2 2" xfId="14236" xr:uid="{00000000-0005-0000-0000-0000051B0000}"/>
    <cellStyle name="Normal 6 2 2 2 3 3 2 2 3" xfId="9412" xr:uid="{00000000-0005-0000-0000-0000061B0000}"/>
    <cellStyle name="Normal 6 2 2 2 3 3 2 3" xfId="9413" xr:uid="{00000000-0005-0000-0000-0000071B0000}"/>
    <cellStyle name="Normal 6 2 2 2 3 3 2 4" xfId="7209" xr:uid="{00000000-0005-0000-0000-0000081B0000}"/>
    <cellStyle name="Normal 6 2 2 2 3 3 2 5" xfId="12423" xr:uid="{00000000-0005-0000-0000-0000091B0000}"/>
    <cellStyle name="Normal 6 2 2 2 3 3 2 6" xfId="5384" xr:uid="{00000000-0005-0000-0000-00000A1B0000}"/>
    <cellStyle name="Normal 6 2 2 2 3 3 3" xfId="2963" xr:uid="{00000000-0005-0000-0000-00000B1B0000}"/>
    <cellStyle name="Normal 6 2 2 2 3 3 3 2" xfId="13629" xr:uid="{00000000-0005-0000-0000-00000C1B0000}"/>
    <cellStyle name="Normal 6 2 2 2 3 3 3 3" xfId="9414" xr:uid="{00000000-0005-0000-0000-00000D1B0000}"/>
    <cellStyle name="Normal 6 2 2 2 3 3 4" xfId="9415" xr:uid="{00000000-0005-0000-0000-00000E1B0000}"/>
    <cellStyle name="Normal 6 2 2 2 3 3 5" xfId="6602" xr:uid="{00000000-0005-0000-0000-00000F1B0000}"/>
    <cellStyle name="Normal 6 2 2 2 3 3 6" xfId="11816" xr:uid="{00000000-0005-0000-0000-0000101B0000}"/>
    <cellStyle name="Normal 6 2 2 2 3 3 7" xfId="4777" xr:uid="{00000000-0005-0000-0000-0000111B0000}"/>
    <cellStyle name="Normal 6 2 2 2 3 4" xfId="1610" xr:uid="{00000000-0005-0000-0000-0000121B0000}"/>
    <cellStyle name="Normal 6 2 2 2 3 4 2" xfId="3567" xr:uid="{00000000-0005-0000-0000-0000131B0000}"/>
    <cellStyle name="Normal 6 2 2 2 3 4 2 2" xfId="14233" xr:uid="{00000000-0005-0000-0000-0000141B0000}"/>
    <cellStyle name="Normal 6 2 2 2 3 4 2 3" xfId="9416" xr:uid="{00000000-0005-0000-0000-0000151B0000}"/>
    <cellStyle name="Normal 6 2 2 2 3 4 3" xfId="9417" xr:uid="{00000000-0005-0000-0000-0000161B0000}"/>
    <cellStyle name="Normal 6 2 2 2 3 4 4" xfId="7206" xr:uid="{00000000-0005-0000-0000-0000171B0000}"/>
    <cellStyle name="Normal 6 2 2 2 3 4 5" xfId="12420" xr:uid="{00000000-0005-0000-0000-0000181B0000}"/>
    <cellStyle name="Normal 6 2 2 2 3 4 6" xfId="5381" xr:uid="{00000000-0005-0000-0000-0000191B0000}"/>
    <cellStyle name="Normal 6 2 2 2 3 5" xfId="2218" xr:uid="{00000000-0005-0000-0000-00001A1B0000}"/>
    <cellStyle name="Normal 6 2 2 2 3 5 2" xfId="4071" xr:uid="{00000000-0005-0000-0000-00001B1B0000}"/>
    <cellStyle name="Normal 6 2 2 2 3 5 2 2" xfId="14734" xr:uid="{00000000-0005-0000-0000-00001C1B0000}"/>
    <cellStyle name="Normal 6 2 2 2 3 5 2 3" xfId="9418" xr:uid="{00000000-0005-0000-0000-00001D1B0000}"/>
    <cellStyle name="Normal 6 2 2 2 3 5 3" xfId="9419" xr:uid="{00000000-0005-0000-0000-00001E1B0000}"/>
    <cellStyle name="Normal 6 2 2 2 3 5 4" xfId="7710" xr:uid="{00000000-0005-0000-0000-00001F1B0000}"/>
    <cellStyle name="Normal 6 2 2 2 3 5 5" xfId="12921" xr:uid="{00000000-0005-0000-0000-0000201B0000}"/>
    <cellStyle name="Normal 6 2 2 2 3 5 6" xfId="5882" xr:uid="{00000000-0005-0000-0000-0000211B0000}"/>
    <cellStyle name="Normal 6 2 2 2 3 6" xfId="2362" xr:uid="{00000000-0005-0000-0000-0000221B0000}"/>
    <cellStyle name="Normal 6 2 2 2 3 6 2" xfId="4206" xr:uid="{00000000-0005-0000-0000-0000231B0000}"/>
    <cellStyle name="Normal 6 2 2 2 3 6 2 2" xfId="14869" xr:uid="{00000000-0005-0000-0000-0000241B0000}"/>
    <cellStyle name="Normal 6 2 2 2 3 6 2 3" xfId="9420" xr:uid="{00000000-0005-0000-0000-0000251B0000}"/>
    <cellStyle name="Normal 6 2 2 2 3 6 3" xfId="7845" xr:uid="{00000000-0005-0000-0000-0000261B0000}"/>
    <cellStyle name="Normal 6 2 2 2 3 6 4" xfId="13056" xr:uid="{00000000-0005-0000-0000-0000271B0000}"/>
    <cellStyle name="Normal 6 2 2 2 3 6 5" xfId="6017" xr:uid="{00000000-0005-0000-0000-0000281B0000}"/>
    <cellStyle name="Normal 6 2 2 2 3 7" xfId="2690" xr:uid="{00000000-0005-0000-0000-0000291B0000}"/>
    <cellStyle name="Normal 6 2 2 2 3 7 2" xfId="13356" xr:uid="{00000000-0005-0000-0000-00002A1B0000}"/>
    <cellStyle name="Normal 6 2 2 2 3 7 3" xfId="9421" xr:uid="{00000000-0005-0000-0000-00002B1B0000}"/>
    <cellStyle name="Normal 6 2 2 2 3 8" xfId="9422" xr:uid="{00000000-0005-0000-0000-00002C1B0000}"/>
    <cellStyle name="Normal 6 2 2 2 3 9" xfId="6329" xr:uid="{00000000-0005-0000-0000-00002D1B0000}"/>
    <cellStyle name="Normal 6 2 2 2 4" xfId="451" xr:uid="{00000000-0005-0000-0000-00002E1B0000}"/>
    <cellStyle name="Normal 6 2 2 2 4 2" xfId="1021" xr:uid="{00000000-0005-0000-0000-00002F1B0000}"/>
    <cellStyle name="Normal 6 2 2 2 4 2 2" xfId="1615" xr:uid="{00000000-0005-0000-0000-0000301B0000}"/>
    <cellStyle name="Normal 6 2 2 2 4 2 2 2" xfId="3572" xr:uid="{00000000-0005-0000-0000-0000311B0000}"/>
    <cellStyle name="Normal 6 2 2 2 4 2 2 2 2" xfId="14238" xr:uid="{00000000-0005-0000-0000-0000321B0000}"/>
    <cellStyle name="Normal 6 2 2 2 4 2 2 2 3" xfId="9423" xr:uid="{00000000-0005-0000-0000-0000331B0000}"/>
    <cellStyle name="Normal 6 2 2 2 4 2 2 3" xfId="9424" xr:uid="{00000000-0005-0000-0000-0000341B0000}"/>
    <cellStyle name="Normal 6 2 2 2 4 2 2 4" xfId="7211" xr:uid="{00000000-0005-0000-0000-0000351B0000}"/>
    <cellStyle name="Normal 6 2 2 2 4 2 2 5" xfId="12425" xr:uid="{00000000-0005-0000-0000-0000361B0000}"/>
    <cellStyle name="Normal 6 2 2 2 4 2 2 6" xfId="5386" xr:uid="{00000000-0005-0000-0000-0000371B0000}"/>
    <cellStyle name="Normal 6 2 2 2 4 2 3" xfId="3053" xr:uid="{00000000-0005-0000-0000-0000381B0000}"/>
    <cellStyle name="Normal 6 2 2 2 4 2 3 2" xfId="13719" xr:uid="{00000000-0005-0000-0000-0000391B0000}"/>
    <cellStyle name="Normal 6 2 2 2 4 2 3 3" xfId="9425" xr:uid="{00000000-0005-0000-0000-00003A1B0000}"/>
    <cellStyle name="Normal 6 2 2 2 4 2 4" xfId="9426" xr:uid="{00000000-0005-0000-0000-00003B1B0000}"/>
    <cellStyle name="Normal 6 2 2 2 4 2 5" xfId="6692" xr:uid="{00000000-0005-0000-0000-00003C1B0000}"/>
    <cellStyle name="Normal 6 2 2 2 4 2 6" xfId="11906" xr:uid="{00000000-0005-0000-0000-00003D1B0000}"/>
    <cellStyle name="Normal 6 2 2 2 4 2 7" xfId="4867" xr:uid="{00000000-0005-0000-0000-00003E1B0000}"/>
    <cellStyle name="Normal 6 2 2 2 4 3" xfId="1614" xr:uid="{00000000-0005-0000-0000-00003F1B0000}"/>
    <cellStyle name="Normal 6 2 2 2 4 3 2" xfId="3571" xr:uid="{00000000-0005-0000-0000-0000401B0000}"/>
    <cellStyle name="Normal 6 2 2 2 4 3 2 2" xfId="14237" xr:uid="{00000000-0005-0000-0000-0000411B0000}"/>
    <cellStyle name="Normal 6 2 2 2 4 3 2 3" xfId="9427" xr:uid="{00000000-0005-0000-0000-0000421B0000}"/>
    <cellStyle name="Normal 6 2 2 2 4 3 3" xfId="9428" xr:uid="{00000000-0005-0000-0000-0000431B0000}"/>
    <cellStyle name="Normal 6 2 2 2 4 3 4" xfId="7210" xr:uid="{00000000-0005-0000-0000-0000441B0000}"/>
    <cellStyle name="Normal 6 2 2 2 4 3 5" xfId="12424" xr:uid="{00000000-0005-0000-0000-0000451B0000}"/>
    <cellStyle name="Normal 6 2 2 2 4 3 6" xfId="5385" xr:uid="{00000000-0005-0000-0000-0000461B0000}"/>
    <cellStyle name="Normal 6 2 2 2 4 4" xfId="2601" xr:uid="{00000000-0005-0000-0000-0000471B0000}"/>
    <cellStyle name="Normal 6 2 2 2 4 4 2" xfId="13267" xr:uid="{00000000-0005-0000-0000-0000481B0000}"/>
    <cellStyle name="Normal 6 2 2 2 4 4 3" xfId="9429" xr:uid="{00000000-0005-0000-0000-0000491B0000}"/>
    <cellStyle name="Normal 6 2 2 2 4 5" xfId="9430" xr:uid="{00000000-0005-0000-0000-00004A1B0000}"/>
    <cellStyle name="Normal 6 2 2 2 4 6" xfId="6240" xr:uid="{00000000-0005-0000-0000-00004B1B0000}"/>
    <cellStyle name="Normal 6 2 2 2 4 7" xfId="11454" xr:uid="{00000000-0005-0000-0000-00004C1B0000}"/>
    <cellStyle name="Normal 6 2 2 2 4 8" xfId="4415" xr:uid="{00000000-0005-0000-0000-00004D1B0000}"/>
    <cellStyle name="Normal 6 2 2 2 5" xfId="668" xr:uid="{00000000-0005-0000-0000-00004E1B0000}"/>
    <cellStyle name="Normal 6 2 2 2 5 2" xfId="1134" xr:uid="{00000000-0005-0000-0000-00004F1B0000}"/>
    <cellStyle name="Normal 6 2 2 2 5 2 2" xfId="1617" xr:uid="{00000000-0005-0000-0000-0000501B0000}"/>
    <cellStyle name="Normal 6 2 2 2 5 2 2 2" xfId="3574" xr:uid="{00000000-0005-0000-0000-0000511B0000}"/>
    <cellStyle name="Normal 6 2 2 2 5 2 2 2 2" xfId="14240" xr:uid="{00000000-0005-0000-0000-0000521B0000}"/>
    <cellStyle name="Normal 6 2 2 2 5 2 2 2 3" xfId="9431" xr:uid="{00000000-0005-0000-0000-0000531B0000}"/>
    <cellStyle name="Normal 6 2 2 2 5 2 2 3" xfId="9432" xr:uid="{00000000-0005-0000-0000-0000541B0000}"/>
    <cellStyle name="Normal 6 2 2 2 5 2 2 4" xfId="7213" xr:uid="{00000000-0005-0000-0000-0000551B0000}"/>
    <cellStyle name="Normal 6 2 2 2 5 2 2 5" xfId="12427" xr:uid="{00000000-0005-0000-0000-0000561B0000}"/>
    <cellStyle name="Normal 6 2 2 2 5 2 2 6" xfId="5388" xr:uid="{00000000-0005-0000-0000-0000571B0000}"/>
    <cellStyle name="Normal 6 2 2 2 5 2 3" xfId="3103" xr:uid="{00000000-0005-0000-0000-0000581B0000}"/>
    <cellStyle name="Normal 6 2 2 2 5 2 3 2" xfId="13769" xr:uid="{00000000-0005-0000-0000-0000591B0000}"/>
    <cellStyle name="Normal 6 2 2 2 5 2 3 3" xfId="9433" xr:uid="{00000000-0005-0000-0000-00005A1B0000}"/>
    <cellStyle name="Normal 6 2 2 2 5 2 4" xfId="9434" xr:uid="{00000000-0005-0000-0000-00005B1B0000}"/>
    <cellStyle name="Normal 6 2 2 2 5 2 5" xfId="6742" xr:uid="{00000000-0005-0000-0000-00005C1B0000}"/>
    <cellStyle name="Normal 6 2 2 2 5 2 6" xfId="11956" xr:uid="{00000000-0005-0000-0000-00005D1B0000}"/>
    <cellStyle name="Normal 6 2 2 2 5 2 7" xfId="4917" xr:uid="{00000000-0005-0000-0000-00005E1B0000}"/>
    <cellStyle name="Normal 6 2 2 2 5 3" xfId="1616" xr:uid="{00000000-0005-0000-0000-00005F1B0000}"/>
    <cellStyle name="Normal 6 2 2 2 5 3 2" xfId="3573" xr:uid="{00000000-0005-0000-0000-0000601B0000}"/>
    <cellStyle name="Normal 6 2 2 2 5 3 2 2" xfId="14239" xr:uid="{00000000-0005-0000-0000-0000611B0000}"/>
    <cellStyle name="Normal 6 2 2 2 5 3 2 3" xfId="9435" xr:uid="{00000000-0005-0000-0000-0000621B0000}"/>
    <cellStyle name="Normal 6 2 2 2 5 3 3" xfId="9436" xr:uid="{00000000-0005-0000-0000-0000631B0000}"/>
    <cellStyle name="Normal 6 2 2 2 5 3 4" xfId="7212" xr:uid="{00000000-0005-0000-0000-0000641B0000}"/>
    <cellStyle name="Normal 6 2 2 2 5 3 5" xfId="12426" xr:uid="{00000000-0005-0000-0000-0000651B0000}"/>
    <cellStyle name="Normal 6 2 2 2 5 3 6" xfId="5387" xr:uid="{00000000-0005-0000-0000-0000661B0000}"/>
    <cellStyle name="Normal 6 2 2 2 5 4" xfId="2736" xr:uid="{00000000-0005-0000-0000-0000671B0000}"/>
    <cellStyle name="Normal 6 2 2 2 5 4 2" xfId="13402" xr:uid="{00000000-0005-0000-0000-0000681B0000}"/>
    <cellStyle name="Normal 6 2 2 2 5 4 3" xfId="9437" xr:uid="{00000000-0005-0000-0000-0000691B0000}"/>
    <cellStyle name="Normal 6 2 2 2 5 5" xfId="9438" xr:uid="{00000000-0005-0000-0000-00006A1B0000}"/>
    <cellStyle name="Normal 6 2 2 2 5 6" xfId="6375" xr:uid="{00000000-0005-0000-0000-00006B1B0000}"/>
    <cellStyle name="Normal 6 2 2 2 5 7" xfId="11589" xr:uid="{00000000-0005-0000-0000-00006C1B0000}"/>
    <cellStyle name="Normal 6 2 2 2 5 8" xfId="4550" xr:uid="{00000000-0005-0000-0000-00006D1B0000}"/>
    <cellStyle name="Normal 6 2 2 2 6" xfId="335" xr:uid="{00000000-0005-0000-0000-00006E1B0000}"/>
    <cellStyle name="Normal 6 2 2 2 6 2" xfId="963" xr:uid="{00000000-0005-0000-0000-00006F1B0000}"/>
    <cellStyle name="Normal 6 2 2 2 6 2 2" xfId="1619" xr:uid="{00000000-0005-0000-0000-0000701B0000}"/>
    <cellStyle name="Normal 6 2 2 2 6 2 2 2" xfId="3576" xr:uid="{00000000-0005-0000-0000-0000711B0000}"/>
    <cellStyle name="Normal 6 2 2 2 6 2 2 2 2" xfId="14242" xr:uid="{00000000-0005-0000-0000-0000721B0000}"/>
    <cellStyle name="Normal 6 2 2 2 6 2 2 2 3" xfId="9439" xr:uid="{00000000-0005-0000-0000-0000731B0000}"/>
    <cellStyle name="Normal 6 2 2 2 6 2 2 3" xfId="9440" xr:uid="{00000000-0005-0000-0000-0000741B0000}"/>
    <cellStyle name="Normal 6 2 2 2 6 2 2 4" xfId="7215" xr:uid="{00000000-0005-0000-0000-0000751B0000}"/>
    <cellStyle name="Normal 6 2 2 2 6 2 2 5" xfId="12429" xr:uid="{00000000-0005-0000-0000-0000761B0000}"/>
    <cellStyle name="Normal 6 2 2 2 6 2 2 6" xfId="5390" xr:uid="{00000000-0005-0000-0000-0000771B0000}"/>
    <cellStyle name="Normal 6 2 2 2 6 2 3" xfId="3009" xr:uid="{00000000-0005-0000-0000-0000781B0000}"/>
    <cellStyle name="Normal 6 2 2 2 6 2 3 2" xfId="13675" xr:uid="{00000000-0005-0000-0000-0000791B0000}"/>
    <cellStyle name="Normal 6 2 2 2 6 2 3 3" xfId="9441" xr:uid="{00000000-0005-0000-0000-00007A1B0000}"/>
    <cellStyle name="Normal 6 2 2 2 6 2 4" xfId="9442" xr:uid="{00000000-0005-0000-0000-00007B1B0000}"/>
    <cellStyle name="Normal 6 2 2 2 6 2 5" xfId="6648" xr:uid="{00000000-0005-0000-0000-00007C1B0000}"/>
    <cellStyle name="Normal 6 2 2 2 6 2 6" xfId="11862" xr:uid="{00000000-0005-0000-0000-00007D1B0000}"/>
    <cellStyle name="Normal 6 2 2 2 6 2 7" xfId="4823" xr:uid="{00000000-0005-0000-0000-00007E1B0000}"/>
    <cellStyle name="Normal 6 2 2 2 6 3" xfId="1618" xr:uid="{00000000-0005-0000-0000-00007F1B0000}"/>
    <cellStyle name="Normal 6 2 2 2 6 3 2" xfId="3575" xr:uid="{00000000-0005-0000-0000-0000801B0000}"/>
    <cellStyle name="Normal 6 2 2 2 6 3 2 2" xfId="14241" xr:uid="{00000000-0005-0000-0000-0000811B0000}"/>
    <cellStyle name="Normal 6 2 2 2 6 3 2 3" xfId="9443" xr:uid="{00000000-0005-0000-0000-0000821B0000}"/>
    <cellStyle name="Normal 6 2 2 2 6 3 3" xfId="9444" xr:uid="{00000000-0005-0000-0000-0000831B0000}"/>
    <cellStyle name="Normal 6 2 2 2 6 3 4" xfId="7214" xr:uid="{00000000-0005-0000-0000-0000841B0000}"/>
    <cellStyle name="Normal 6 2 2 2 6 3 5" xfId="12428" xr:uid="{00000000-0005-0000-0000-0000851B0000}"/>
    <cellStyle name="Normal 6 2 2 2 6 3 6" xfId="5389" xr:uid="{00000000-0005-0000-0000-0000861B0000}"/>
    <cellStyle name="Normal 6 2 2 2 6 4" xfId="2552" xr:uid="{00000000-0005-0000-0000-0000871B0000}"/>
    <cellStyle name="Normal 6 2 2 2 6 4 2" xfId="13218" xr:uid="{00000000-0005-0000-0000-0000881B0000}"/>
    <cellStyle name="Normal 6 2 2 2 6 4 3" xfId="9445" xr:uid="{00000000-0005-0000-0000-0000891B0000}"/>
    <cellStyle name="Normal 6 2 2 2 6 5" xfId="9446" xr:uid="{00000000-0005-0000-0000-00008A1B0000}"/>
    <cellStyle name="Normal 6 2 2 2 6 6" xfId="6191" xr:uid="{00000000-0005-0000-0000-00008B1B0000}"/>
    <cellStyle name="Normal 6 2 2 2 6 7" xfId="11405" xr:uid="{00000000-0005-0000-0000-00008C1B0000}"/>
    <cellStyle name="Normal 6 2 2 2 6 8" xfId="4366" xr:uid="{00000000-0005-0000-0000-00008D1B0000}"/>
    <cellStyle name="Normal 6 2 2 2 7" xfId="817" xr:uid="{00000000-0005-0000-0000-00008E1B0000}"/>
    <cellStyle name="Normal 6 2 2 2 7 2" xfId="1620" xr:uid="{00000000-0005-0000-0000-00008F1B0000}"/>
    <cellStyle name="Normal 6 2 2 2 7 2 2" xfId="3577" xr:uid="{00000000-0005-0000-0000-0000901B0000}"/>
    <cellStyle name="Normal 6 2 2 2 7 2 2 2" xfId="14243" xr:uid="{00000000-0005-0000-0000-0000911B0000}"/>
    <cellStyle name="Normal 6 2 2 2 7 2 2 3" xfId="9447" xr:uid="{00000000-0005-0000-0000-0000921B0000}"/>
    <cellStyle name="Normal 6 2 2 2 7 2 3" xfId="9448" xr:uid="{00000000-0005-0000-0000-0000931B0000}"/>
    <cellStyle name="Normal 6 2 2 2 7 2 4" xfId="7216" xr:uid="{00000000-0005-0000-0000-0000941B0000}"/>
    <cellStyle name="Normal 6 2 2 2 7 2 5" xfId="12430" xr:uid="{00000000-0005-0000-0000-0000951B0000}"/>
    <cellStyle name="Normal 6 2 2 2 7 2 6" xfId="5391" xr:uid="{00000000-0005-0000-0000-0000961B0000}"/>
    <cellStyle name="Normal 6 2 2 2 7 3" xfId="2874" xr:uid="{00000000-0005-0000-0000-0000971B0000}"/>
    <cellStyle name="Normal 6 2 2 2 7 3 2" xfId="13540" xr:uid="{00000000-0005-0000-0000-0000981B0000}"/>
    <cellStyle name="Normal 6 2 2 2 7 3 3" xfId="9449" xr:uid="{00000000-0005-0000-0000-0000991B0000}"/>
    <cellStyle name="Normal 6 2 2 2 7 4" xfId="9450" xr:uid="{00000000-0005-0000-0000-00009A1B0000}"/>
    <cellStyle name="Normal 6 2 2 2 7 5" xfId="6513" xr:uid="{00000000-0005-0000-0000-00009B1B0000}"/>
    <cellStyle name="Normal 6 2 2 2 7 6" xfId="11727" xr:uid="{00000000-0005-0000-0000-00009C1B0000}"/>
    <cellStyle name="Normal 6 2 2 2 7 7" xfId="4688" xr:uid="{00000000-0005-0000-0000-00009D1B0000}"/>
    <cellStyle name="Normal 6 2 2 2 8" xfId="1284" xr:uid="{00000000-0005-0000-0000-00009E1B0000}"/>
    <cellStyle name="Normal 6 2 2 2 8 2" xfId="3241" xr:uid="{00000000-0005-0000-0000-00009F1B0000}"/>
    <cellStyle name="Normal 6 2 2 2 8 2 2" xfId="13907" xr:uid="{00000000-0005-0000-0000-0000A01B0000}"/>
    <cellStyle name="Normal 6 2 2 2 8 2 3" xfId="9451" xr:uid="{00000000-0005-0000-0000-0000A11B0000}"/>
    <cellStyle name="Normal 6 2 2 2 8 3" xfId="9452" xr:uid="{00000000-0005-0000-0000-0000A21B0000}"/>
    <cellStyle name="Normal 6 2 2 2 8 4" xfId="6880" xr:uid="{00000000-0005-0000-0000-0000A31B0000}"/>
    <cellStyle name="Normal 6 2 2 2 8 5" xfId="12094" xr:uid="{00000000-0005-0000-0000-0000A41B0000}"/>
    <cellStyle name="Normal 6 2 2 2 8 6" xfId="5055" xr:uid="{00000000-0005-0000-0000-0000A51B0000}"/>
    <cellStyle name="Normal 6 2 2 2 9" xfId="227" xr:uid="{00000000-0005-0000-0000-0000A61B0000}"/>
    <cellStyle name="Normal 6 2 2 2 9 2" xfId="2507" xr:uid="{00000000-0005-0000-0000-0000A71B0000}"/>
    <cellStyle name="Normal 6 2 2 2 9 2 2" xfId="13174" xr:uid="{00000000-0005-0000-0000-0000A81B0000}"/>
    <cellStyle name="Normal 6 2 2 2 9 2 3" xfId="9453" xr:uid="{00000000-0005-0000-0000-0000A91B0000}"/>
    <cellStyle name="Normal 6 2 2 2 9 3" xfId="9454" xr:uid="{00000000-0005-0000-0000-0000AA1B0000}"/>
    <cellStyle name="Normal 6 2 2 2 9 4" xfId="6146" xr:uid="{00000000-0005-0000-0000-0000AB1B0000}"/>
    <cellStyle name="Normal 6 2 2 2 9 5" xfId="11361" xr:uid="{00000000-0005-0000-0000-0000AC1B0000}"/>
    <cellStyle name="Normal 6 2 2 2 9 6" xfId="4322" xr:uid="{00000000-0005-0000-0000-0000AD1B0000}"/>
    <cellStyle name="Normal 6 2 2 3" xfId="140" xr:uid="{00000000-0005-0000-0000-0000AE1B0000}"/>
    <cellStyle name="Normal 6 2 2 3 10" xfId="2123" xr:uid="{00000000-0005-0000-0000-0000AF1B0000}"/>
    <cellStyle name="Normal 6 2 2 3 10 2" xfId="3982" xr:uid="{00000000-0005-0000-0000-0000B01B0000}"/>
    <cellStyle name="Normal 6 2 2 3 10 2 2" xfId="14645" xr:uid="{00000000-0005-0000-0000-0000B11B0000}"/>
    <cellStyle name="Normal 6 2 2 3 10 2 3" xfId="9455" xr:uid="{00000000-0005-0000-0000-0000B21B0000}"/>
    <cellStyle name="Normal 6 2 2 3 10 3" xfId="9456" xr:uid="{00000000-0005-0000-0000-0000B31B0000}"/>
    <cellStyle name="Normal 6 2 2 3 10 4" xfId="7621" xr:uid="{00000000-0005-0000-0000-0000B41B0000}"/>
    <cellStyle name="Normal 6 2 2 3 10 5" xfId="12832" xr:uid="{00000000-0005-0000-0000-0000B51B0000}"/>
    <cellStyle name="Normal 6 2 2 3 10 6" xfId="5793" xr:uid="{00000000-0005-0000-0000-0000B61B0000}"/>
    <cellStyle name="Normal 6 2 2 3 11" xfId="2274" xr:uid="{00000000-0005-0000-0000-0000B71B0000}"/>
    <cellStyle name="Normal 6 2 2 3 11 2" xfId="4118" xr:uid="{00000000-0005-0000-0000-0000B81B0000}"/>
    <cellStyle name="Normal 6 2 2 3 11 2 2" xfId="14781" xr:uid="{00000000-0005-0000-0000-0000B91B0000}"/>
    <cellStyle name="Normal 6 2 2 3 11 2 3" xfId="9457" xr:uid="{00000000-0005-0000-0000-0000BA1B0000}"/>
    <cellStyle name="Normal 6 2 2 3 11 3" xfId="7757" xr:uid="{00000000-0005-0000-0000-0000BB1B0000}"/>
    <cellStyle name="Normal 6 2 2 3 11 4" xfId="12968" xr:uid="{00000000-0005-0000-0000-0000BC1B0000}"/>
    <cellStyle name="Normal 6 2 2 3 11 5" xfId="5929" xr:uid="{00000000-0005-0000-0000-0000BD1B0000}"/>
    <cellStyle name="Normal 6 2 2 3 12" xfId="2476" xr:uid="{00000000-0005-0000-0000-0000BE1B0000}"/>
    <cellStyle name="Normal 6 2 2 3 12 2" xfId="9458" xr:uid="{00000000-0005-0000-0000-0000BF1B0000}"/>
    <cellStyle name="Normal 6 2 2 3 12 3" xfId="13144" xr:uid="{00000000-0005-0000-0000-0000C01B0000}"/>
    <cellStyle name="Normal 6 2 2 3 12 4" xfId="6069" xr:uid="{00000000-0005-0000-0000-0000C11B0000}"/>
    <cellStyle name="Normal 6 2 2 3 13" xfId="9459" xr:uid="{00000000-0005-0000-0000-0000C21B0000}"/>
    <cellStyle name="Normal 6 2 2 3 14" xfId="6115" xr:uid="{00000000-0005-0000-0000-0000C31B0000}"/>
    <cellStyle name="Normal 6 2 2 3 15" xfId="11331" xr:uid="{00000000-0005-0000-0000-0000C41B0000}"/>
    <cellStyle name="Normal 6 2 2 3 16" xfId="4292" xr:uid="{00000000-0005-0000-0000-0000C51B0000}"/>
    <cellStyle name="Normal 6 2 2 3 2" xfId="555" xr:uid="{00000000-0005-0000-0000-0000C61B0000}"/>
    <cellStyle name="Normal 6 2 2 3 2 10" xfId="11502" xr:uid="{00000000-0005-0000-0000-0000C71B0000}"/>
    <cellStyle name="Normal 6 2 2 3 2 11" xfId="4463" xr:uid="{00000000-0005-0000-0000-0000C81B0000}"/>
    <cellStyle name="Normal 6 2 2 3 2 2" xfId="716" xr:uid="{00000000-0005-0000-0000-0000C91B0000}"/>
    <cellStyle name="Normal 6 2 2 3 2 2 2" xfId="1182" xr:uid="{00000000-0005-0000-0000-0000CA1B0000}"/>
    <cellStyle name="Normal 6 2 2 3 2 2 2 2" xfId="1623" xr:uid="{00000000-0005-0000-0000-0000CB1B0000}"/>
    <cellStyle name="Normal 6 2 2 3 2 2 2 2 2" xfId="3580" xr:uid="{00000000-0005-0000-0000-0000CC1B0000}"/>
    <cellStyle name="Normal 6 2 2 3 2 2 2 2 2 2" xfId="14246" xr:uid="{00000000-0005-0000-0000-0000CD1B0000}"/>
    <cellStyle name="Normal 6 2 2 3 2 2 2 2 2 3" xfId="9460" xr:uid="{00000000-0005-0000-0000-0000CE1B0000}"/>
    <cellStyle name="Normal 6 2 2 3 2 2 2 2 3" xfId="9461" xr:uid="{00000000-0005-0000-0000-0000CF1B0000}"/>
    <cellStyle name="Normal 6 2 2 3 2 2 2 2 4" xfId="7219" xr:uid="{00000000-0005-0000-0000-0000D01B0000}"/>
    <cellStyle name="Normal 6 2 2 3 2 2 2 2 5" xfId="12433" xr:uid="{00000000-0005-0000-0000-0000D11B0000}"/>
    <cellStyle name="Normal 6 2 2 3 2 2 2 2 6" xfId="5394" xr:uid="{00000000-0005-0000-0000-0000D21B0000}"/>
    <cellStyle name="Normal 6 2 2 3 2 2 2 3" xfId="3151" xr:uid="{00000000-0005-0000-0000-0000D31B0000}"/>
    <cellStyle name="Normal 6 2 2 3 2 2 2 3 2" xfId="13817" xr:uid="{00000000-0005-0000-0000-0000D41B0000}"/>
    <cellStyle name="Normal 6 2 2 3 2 2 2 3 3" xfId="9462" xr:uid="{00000000-0005-0000-0000-0000D51B0000}"/>
    <cellStyle name="Normal 6 2 2 3 2 2 2 4" xfId="9463" xr:uid="{00000000-0005-0000-0000-0000D61B0000}"/>
    <cellStyle name="Normal 6 2 2 3 2 2 2 5" xfId="6790" xr:uid="{00000000-0005-0000-0000-0000D71B0000}"/>
    <cellStyle name="Normal 6 2 2 3 2 2 2 6" xfId="12004" xr:uid="{00000000-0005-0000-0000-0000D81B0000}"/>
    <cellStyle name="Normal 6 2 2 3 2 2 2 7" xfId="4965" xr:uid="{00000000-0005-0000-0000-0000D91B0000}"/>
    <cellStyle name="Normal 6 2 2 3 2 2 3" xfId="1622" xr:uid="{00000000-0005-0000-0000-0000DA1B0000}"/>
    <cellStyle name="Normal 6 2 2 3 2 2 3 2" xfId="3579" xr:uid="{00000000-0005-0000-0000-0000DB1B0000}"/>
    <cellStyle name="Normal 6 2 2 3 2 2 3 2 2" xfId="14245" xr:uid="{00000000-0005-0000-0000-0000DC1B0000}"/>
    <cellStyle name="Normal 6 2 2 3 2 2 3 2 3" xfId="9464" xr:uid="{00000000-0005-0000-0000-0000DD1B0000}"/>
    <cellStyle name="Normal 6 2 2 3 2 2 3 3" xfId="9465" xr:uid="{00000000-0005-0000-0000-0000DE1B0000}"/>
    <cellStyle name="Normal 6 2 2 3 2 2 3 4" xfId="7218" xr:uid="{00000000-0005-0000-0000-0000DF1B0000}"/>
    <cellStyle name="Normal 6 2 2 3 2 2 3 5" xfId="12432" xr:uid="{00000000-0005-0000-0000-0000E01B0000}"/>
    <cellStyle name="Normal 6 2 2 3 2 2 3 6" xfId="5393" xr:uid="{00000000-0005-0000-0000-0000E11B0000}"/>
    <cellStyle name="Normal 6 2 2 3 2 2 4" xfId="2784" xr:uid="{00000000-0005-0000-0000-0000E21B0000}"/>
    <cellStyle name="Normal 6 2 2 3 2 2 4 2" xfId="13450" xr:uid="{00000000-0005-0000-0000-0000E31B0000}"/>
    <cellStyle name="Normal 6 2 2 3 2 2 4 3" xfId="9466" xr:uid="{00000000-0005-0000-0000-0000E41B0000}"/>
    <cellStyle name="Normal 6 2 2 3 2 2 5" xfId="9467" xr:uid="{00000000-0005-0000-0000-0000E51B0000}"/>
    <cellStyle name="Normal 6 2 2 3 2 2 6" xfId="6423" xr:uid="{00000000-0005-0000-0000-0000E61B0000}"/>
    <cellStyle name="Normal 6 2 2 3 2 2 7" xfId="11637" xr:uid="{00000000-0005-0000-0000-0000E71B0000}"/>
    <cellStyle name="Normal 6 2 2 3 2 2 8" xfId="4598" xr:uid="{00000000-0005-0000-0000-0000E81B0000}"/>
    <cellStyle name="Normal 6 2 2 3 2 3" xfId="869" xr:uid="{00000000-0005-0000-0000-0000E91B0000}"/>
    <cellStyle name="Normal 6 2 2 3 2 3 2" xfId="1624" xr:uid="{00000000-0005-0000-0000-0000EA1B0000}"/>
    <cellStyle name="Normal 6 2 2 3 2 3 2 2" xfId="3581" xr:uid="{00000000-0005-0000-0000-0000EB1B0000}"/>
    <cellStyle name="Normal 6 2 2 3 2 3 2 2 2" xfId="14247" xr:uid="{00000000-0005-0000-0000-0000EC1B0000}"/>
    <cellStyle name="Normal 6 2 2 3 2 3 2 2 3" xfId="9468" xr:uid="{00000000-0005-0000-0000-0000ED1B0000}"/>
    <cellStyle name="Normal 6 2 2 3 2 3 2 3" xfId="9469" xr:uid="{00000000-0005-0000-0000-0000EE1B0000}"/>
    <cellStyle name="Normal 6 2 2 3 2 3 2 4" xfId="7220" xr:uid="{00000000-0005-0000-0000-0000EF1B0000}"/>
    <cellStyle name="Normal 6 2 2 3 2 3 2 5" xfId="12434" xr:uid="{00000000-0005-0000-0000-0000F01B0000}"/>
    <cellStyle name="Normal 6 2 2 3 2 3 2 6" xfId="5395" xr:uid="{00000000-0005-0000-0000-0000F11B0000}"/>
    <cellStyle name="Normal 6 2 2 3 2 3 3" xfId="2922" xr:uid="{00000000-0005-0000-0000-0000F21B0000}"/>
    <cellStyle name="Normal 6 2 2 3 2 3 3 2" xfId="13588" xr:uid="{00000000-0005-0000-0000-0000F31B0000}"/>
    <cellStyle name="Normal 6 2 2 3 2 3 3 3" xfId="9470" xr:uid="{00000000-0005-0000-0000-0000F41B0000}"/>
    <cellStyle name="Normal 6 2 2 3 2 3 4" xfId="9471" xr:uid="{00000000-0005-0000-0000-0000F51B0000}"/>
    <cellStyle name="Normal 6 2 2 3 2 3 5" xfId="6561" xr:uid="{00000000-0005-0000-0000-0000F61B0000}"/>
    <cellStyle name="Normal 6 2 2 3 2 3 6" xfId="11775" xr:uid="{00000000-0005-0000-0000-0000F71B0000}"/>
    <cellStyle name="Normal 6 2 2 3 2 3 7" xfId="4736" xr:uid="{00000000-0005-0000-0000-0000F81B0000}"/>
    <cellStyle name="Normal 6 2 2 3 2 4" xfId="1621" xr:uid="{00000000-0005-0000-0000-0000F91B0000}"/>
    <cellStyle name="Normal 6 2 2 3 2 4 2" xfId="3578" xr:uid="{00000000-0005-0000-0000-0000FA1B0000}"/>
    <cellStyle name="Normal 6 2 2 3 2 4 2 2" xfId="14244" xr:uid="{00000000-0005-0000-0000-0000FB1B0000}"/>
    <cellStyle name="Normal 6 2 2 3 2 4 2 3" xfId="9472" xr:uid="{00000000-0005-0000-0000-0000FC1B0000}"/>
    <cellStyle name="Normal 6 2 2 3 2 4 3" xfId="9473" xr:uid="{00000000-0005-0000-0000-0000FD1B0000}"/>
    <cellStyle name="Normal 6 2 2 3 2 4 4" xfId="7217" xr:uid="{00000000-0005-0000-0000-0000FE1B0000}"/>
    <cellStyle name="Normal 6 2 2 3 2 4 5" xfId="12431" xr:uid="{00000000-0005-0000-0000-0000FF1B0000}"/>
    <cellStyle name="Normal 6 2 2 3 2 4 6" xfId="5392" xr:uid="{00000000-0005-0000-0000-0000001C0000}"/>
    <cellStyle name="Normal 6 2 2 3 2 5" xfId="2177" xr:uid="{00000000-0005-0000-0000-0000011C0000}"/>
    <cellStyle name="Normal 6 2 2 3 2 5 2" xfId="4030" xr:uid="{00000000-0005-0000-0000-0000021C0000}"/>
    <cellStyle name="Normal 6 2 2 3 2 5 2 2" xfId="14693" xr:uid="{00000000-0005-0000-0000-0000031C0000}"/>
    <cellStyle name="Normal 6 2 2 3 2 5 2 3" xfId="9474" xr:uid="{00000000-0005-0000-0000-0000041C0000}"/>
    <cellStyle name="Normal 6 2 2 3 2 5 3" xfId="9475" xr:uid="{00000000-0005-0000-0000-0000051C0000}"/>
    <cellStyle name="Normal 6 2 2 3 2 5 4" xfId="7669" xr:uid="{00000000-0005-0000-0000-0000061C0000}"/>
    <cellStyle name="Normal 6 2 2 3 2 5 5" xfId="12880" xr:uid="{00000000-0005-0000-0000-0000071C0000}"/>
    <cellStyle name="Normal 6 2 2 3 2 5 6" xfId="5841" xr:uid="{00000000-0005-0000-0000-0000081C0000}"/>
    <cellStyle name="Normal 6 2 2 3 2 6" xfId="2321" xr:uid="{00000000-0005-0000-0000-0000091C0000}"/>
    <cellStyle name="Normal 6 2 2 3 2 6 2" xfId="4165" xr:uid="{00000000-0005-0000-0000-00000A1C0000}"/>
    <cellStyle name="Normal 6 2 2 3 2 6 2 2" xfId="14828" xr:uid="{00000000-0005-0000-0000-00000B1C0000}"/>
    <cellStyle name="Normal 6 2 2 3 2 6 2 3" xfId="9476" xr:uid="{00000000-0005-0000-0000-00000C1C0000}"/>
    <cellStyle name="Normal 6 2 2 3 2 6 3" xfId="7804" xr:uid="{00000000-0005-0000-0000-00000D1C0000}"/>
    <cellStyle name="Normal 6 2 2 3 2 6 4" xfId="13015" xr:uid="{00000000-0005-0000-0000-00000E1C0000}"/>
    <cellStyle name="Normal 6 2 2 3 2 6 5" xfId="5976" xr:uid="{00000000-0005-0000-0000-00000F1C0000}"/>
    <cellStyle name="Normal 6 2 2 3 2 7" xfId="2649" xr:uid="{00000000-0005-0000-0000-0000101C0000}"/>
    <cellStyle name="Normal 6 2 2 3 2 7 2" xfId="13315" xr:uid="{00000000-0005-0000-0000-0000111C0000}"/>
    <cellStyle name="Normal 6 2 2 3 2 7 3" xfId="9477" xr:uid="{00000000-0005-0000-0000-0000121C0000}"/>
    <cellStyle name="Normal 6 2 2 3 2 8" xfId="9478" xr:uid="{00000000-0005-0000-0000-0000131C0000}"/>
    <cellStyle name="Normal 6 2 2 3 2 9" xfId="6288" xr:uid="{00000000-0005-0000-0000-0000141C0000}"/>
    <cellStyle name="Normal 6 2 2 3 3" xfId="618" xr:uid="{00000000-0005-0000-0000-0000151C0000}"/>
    <cellStyle name="Normal 6 2 2 3 3 10" xfId="11544" xr:uid="{00000000-0005-0000-0000-0000161C0000}"/>
    <cellStyle name="Normal 6 2 2 3 3 11" xfId="4505" xr:uid="{00000000-0005-0000-0000-0000171C0000}"/>
    <cellStyle name="Normal 6 2 2 3 3 2" xfId="759" xr:uid="{00000000-0005-0000-0000-0000181C0000}"/>
    <cellStyle name="Normal 6 2 2 3 3 2 2" xfId="1224" xr:uid="{00000000-0005-0000-0000-0000191C0000}"/>
    <cellStyle name="Normal 6 2 2 3 3 2 2 2" xfId="1627" xr:uid="{00000000-0005-0000-0000-00001A1C0000}"/>
    <cellStyle name="Normal 6 2 2 3 3 2 2 2 2" xfId="3584" xr:uid="{00000000-0005-0000-0000-00001B1C0000}"/>
    <cellStyle name="Normal 6 2 2 3 3 2 2 2 2 2" xfId="14250" xr:uid="{00000000-0005-0000-0000-00001C1C0000}"/>
    <cellStyle name="Normal 6 2 2 3 3 2 2 2 2 3" xfId="9479" xr:uid="{00000000-0005-0000-0000-00001D1C0000}"/>
    <cellStyle name="Normal 6 2 2 3 3 2 2 2 3" xfId="9480" xr:uid="{00000000-0005-0000-0000-00001E1C0000}"/>
    <cellStyle name="Normal 6 2 2 3 3 2 2 2 4" xfId="7223" xr:uid="{00000000-0005-0000-0000-00001F1C0000}"/>
    <cellStyle name="Normal 6 2 2 3 3 2 2 2 5" xfId="12437" xr:uid="{00000000-0005-0000-0000-0000201C0000}"/>
    <cellStyle name="Normal 6 2 2 3 3 2 2 2 6" xfId="5398" xr:uid="{00000000-0005-0000-0000-0000211C0000}"/>
    <cellStyle name="Normal 6 2 2 3 3 2 2 3" xfId="3193" xr:uid="{00000000-0005-0000-0000-0000221C0000}"/>
    <cellStyle name="Normal 6 2 2 3 3 2 2 3 2" xfId="13859" xr:uid="{00000000-0005-0000-0000-0000231C0000}"/>
    <cellStyle name="Normal 6 2 2 3 3 2 2 3 3" xfId="9481" xr:uid="{00000000-0005-0000-0000-0000241C0000}"/>
    <cellStyle name="Normal 6 2 2 3 3 2 2 4" xfId="9482" xr:uid="{00000000-0005-0000-0000-0000251C0000}"/>
    <cellStyle name="Normal 6 2 2 3 3 2 2 5" xfId="6832" xr:uid="{00000000-0005-0000-0000-0000261C0000}"/>
    <cellStyle name="Normal 6 2 2 3 3 2 2 6" xfId="12046" xr:uid="{00000000-0005-0000-0000-0000271C0000}"/>
    <cellStyle name="Normal 6 2 2 3 3 2 2 7" xfId="5007" xr:uid="{00000000-0005-0000-0000-0000281C0000}"/>
    <cellStyle name="Normal 6 2 2 3 3 2 3" xfId="1626" xr:uid="{00000000-0005-0000-0000-0000291C0000}"/>
    <cellStyle name="Normal 6 2 2 3 3 2 3 2" xfId="3583" xr:uid="{00000000-0005-0000-0000-00002A1C0000}"/>
    <cellStyle name="Normal 6 2 2 3 3 2 3 2 2" xfId="14249" xr:uid="{00000000-0005-0000-0000-00002B1C0000}"/>
    <cellStyle name="Normal 6 2 2 3 3 2 3 2 3" xfId="9483" xr:uid="{00000000-0005-0000-0000-00002C1C0000}"/>
    <cellStyle name="Normal 6 2 2 3 3 2 3 3" xfId="9484" xr:uid="{00000000-0005-0000-0000-00002D1C0000}"/>
    <cellStyle name="Normal 6 2 2 3 3 2 3 4" xfId="7222" xr:uid="{00000000-0005-0000-0000-00002E1C0000}"/>
    <cellStyle name="Normal 6 2 2 3 3 2 3 5" xfId="12436" xr:uid="{00000000-0005-0000-0000-00002F1C0000}"/>
    <cellStyle name="Normal 6 2 2 3 3 2 3 6" xfId="5397" xr:uid="{00000000-0005-0000-0000-0000301C0000}"/>
    <cellStyle name="Normal 6 2 2 3 3 2 4" xfId="2826" xr:uid="{00000000-0005-0000-0000-0000311C0000}"/>
    <cellStyle name="Normal 6 2 2 3 3 2 4 2" xfId="13492" xr:uid="{00000000-0005-0000-0000-0000321C0000}"/>
    <cellStyle name="Normal 6 2 2 3 3 2 4 3" xfId="9485" xr:uid="{00000000-0005-0000-0000-0000331C0000}"/>
    <cellStyle name="Normal 6 2 2 3 3 2 5" xfId="9486" xr:uid="{00000000-0005-0000-0000-0000341C0000}"/>
    <cellStyle name="Normal 6 2 2 3 3 2 6" xfId="6465" xr:uid="{00000000-0005-0000-0000-0000351C0000}"/>
    <cellStyle name="Normal 6 2 2 3 3 2 7" xfId="11679" xr:uid="{00000000-0005-0000-0000-0000361C0000}"/>
    <cellStyle name="Normal 6 2 2 3 3 2 8" xfId="4640" xr:uid="{00000000-0005-0000-0000-0000371C0000}"/>
    <cellStyle name="Normal 6 2 2 3 3 3" xfId="912" xr:uid="{00000000-0005-0000-0000-0000381C0000}"/>
    <cellStyle name="Normal 6 2 2 3 3 3 2" xfId="1628" xr:uid="{00000000-0005-0000-0000-0000391C0000}"/>
    <cellStyle name="Normal 6 2 2 3 3 3 2 2" xfId="3585" xr:uid="{00000000-0005-0000-0000-00003A1C0000}"/>
    <cellStyle name="Normal 6 2 2 3 3 3 2 2 2" xfId="14251" xr:uid="{00000000-0005-0000-0000-00003B1C0000}"/>
    <cellStyle name="Normal 6 2 2 3 3 3 2 2 3" xfId="9487" xr:uid="{00000000-0005-0000-0000-00003C1C0000}"/>
    <cellStyle name="Normal 6 2 2 3 3 3 2 3" xfId="9488" xr:uid="{00000000-0005-0000-0000-00003D1C0000}"/>
    <cellStyle name="Normal 6 2 2 3 3 3 2 4" xfId="7224" xr:uid="{00000000-0005-0000-0000-00003E1C0000}"/>
    <cellStyle name="Normal 6 2 2 3 3 3 2 5" xfId="12438" xr:uid="{00000000-0005-0000-0000-00003F1C0000}"/>
    <cellStyle name="Normal 6 2 2 3 3 3 2 6" xfId="5399" xr:uid="{00000000-0005-0000-0000-0000401C0000}"/>
    <cellStyle name="Normal 6 2 2 3 3 3 3" xfId="2964" xr:uid="{00000000-0005-0000-0000-0000411C0000}"/>
    <cellStyle name="Normal 6 2 2 3 3 3 3 2" xfId="13630" xr:uid="{00000000-0005-0000-0000-0000421C0000}"/>
    <cellStyle name="Normal 6 2 2 3 3 3 3 3" xfId="9489" xr:uid="{00000000-0005-0000-0000-0000431C0000}"/>
    <cellStyle name="Normal 6 2 2 3 3 3 4" xfId="9490" xr:uid="{00000000-0005-0000-0000-0000441C0000}"/>
    <cellStyle name="Normal 6 2 2 3 3 3 5" xfId="6603" xr:uid="{00000000-0005-0000-0000-0000451C0000}"/>
    <cellStyle name="Normal 6 2 2 3 3 3 6" xfId="11817" xr:uid="{00000000-0005-0000-0000-0000461C0000}"/>
    <cellStyle name="Normal 6 2 2 3 3 3 7" xfId="4778" xr:uid="{00000000-0005-0000-0000-0000471C0000}"/>
    <cellStyle name="Normal 6 2 2 3 3 4" xfId="1625" xr:uid="{00000000-0005-0000-0000-0000481C0000}"/>
    <cellStyle name="Normal 6 2 2 3 3 4 2" xfId="3582" xr:uid="{00000000-0005-0000-0000-0000491C0000}"/>
    <cellStyle name="Normal 6 2 2 3 3 4 2 2" xfId="14248" xr:uid="{00000000-0005-0000-0000-00004A1C0000}"/>
    <cellStyle name="Normal 6 2 2 3 3 4 2 3" xfId="9491" xr:uid="{00000000-0005-0000-0000-00004B1C0000}"/>
    <cellStyle name="Normal 6 2 2 3 3 4 3" xfId="9492" xr:uid="{00000000-0005-0000-0000-00004C1C0000}"/>
    <cellStyle name="Normal 6 2 2 3 3 4 4" xfId="7221" xr:uid="{00000000-0005-0000-0000-00004D1C0000}"/>
    <cellStyle name="Normal 6 2 2 3 3 4 5" xfId="12435" xr:uid="{00000000-0005-0000-0000-00004E1C0000}"/>
    <cellStyle name="Normal 6 2 2 3 3 4 6" xfId="5396" xr:uid="{00000000-0005-0000-0000-00004F1C0000}"/>
    <cellStyle name="Normal 6 2 2 3 3 5" xfId="2219" xr:uid="{00000000-0005-0000-0000-0000501C0000}"/>
    <cellStyle name="Normal 6 2 2 3 3 5 2" xfId="4072" xr:uid="{00000000-0005-0000-0000-0000511C0000}"/>
    <cellStyle name="Normal 6 2 2 3 3 5 2 2" xfId="14735" xr:uid="{00000000-0005-0000-0000-0000521C0000}"/>
    <cellStyle name="Normal 6 2 2 3 3 5 2 3" xfId="9493" xr:uid="{00000000-0005-0000-0000-0000531C0000}"/>
    <cellStyle name="Normal 6 2 2 3 3 5 3" xfId="9494" xr:uid="{00000000-0005-0000-0000-0000541C0000}"/>
    <cellStyle name="Normal 6 2 2 3 3 5 4" xfId="7711" xr:uid="{00000000-0005-0000-0000-0000551C0000}"/>
    <cellStyle name="Normal 6 2 2 3 3 5 5" xfId="12922" xr:uid="{00000000-0005-0000-0000-0000561C0000}"/>
    <cellStyle name="Normal 6 2 2 3 3 5 6" xfId="5883" xr:uid="{00000000-0005-0000-0000-0000571C0000}"/>
    <cellStyle name="Normal 6 2 2 3 3 6" xfId="2363" xr:uid="{00000000-0005-0000-0000-0000581C0000}"/>
    <cellStyle name="Normal 6 2 2 3 3 6 2" xfId="4207" xr:uid="{00000000-0005-0000-0000-0000591C0000}"/>
    <cellStyle name="Normal 6 2 2 3 3 6 2 2" xfId="14870" xr:uid="{00000000-0005-0000-0000-00005A1C0000}"/>
    <cellStyle name="Normal 6 2 2 3 3 6 2 3" xfId="9495" xr:uid="{00000000-0005-0000-0000-00005B1C0000}"/>
    <cellStyle name="Normal 6 2 2 3 3 6 3" xfId="7846" xr:uid="{00000000-0005-0000-0000-00005C1C0000}"/>
    <cellStyle name="Normal 6 2 2 3 3 6 4" xfId="13057" xr:uid="{00000000-0005-0000-0000-00005D1C0000}"/>
    <cellStyle name="Normal 6 2 2 3 3 6 5" xfId="6018" xr:uid="{00000000-0005-0000-0000-00005E1C0000}"/>
    <cellStyle name="Normal 6 2 2 3 3 7" xfId="2691" xr:uid="{00000000-0005-0000-0000-00005F1C0000}"/>
    <cellStyle name="Normal 6 2 2 3 3 7 2" xfId="13357" xr:uid="{00000000-0005-0000-0000-0000601C0000}"/>
    <cellStyle name="Normal 6 2 2 3 3 7 3" xfId="9496" xr:uid="{00000000-0005-0000-0000-0000611C0000}"/>
    <cellStyle name="Normal 6 2 2 3 3 8" xfId="9497" xr:uid="{00000000-0005-0000-0000-0000621C0000}"/>
    <cellStyle name="Normal 6 2 2 3 3 9" xfId="6330" xr:uid="{00000000-0005-0000-0000-0000631C0000}"/>
    <cellStyle name="Normal 6 2 2 3 4" xfId="452" xr:uid="{00000000-0005-0000-0000-0000641C0000}"/>
    <cellStyle name="Normal 6 2 2 3 4 2" xfId="1022" xr:uid="{00000000-0005-0000-0000-0000651C0000}"/>
    <cellStyle name="Normal 6 2 2 3 4 2 2" xfId="1630" xr:uid="{00000000-0005-0000-0000-0000661C0000}"/>
    <cellStyle name="Normal 6 2 2 3 4 2 2 2" xfId="3587" xr:uid="{00000000-0005-0000-0000-0000671C0000}"/>
    <cellStyle name="Normal 6 2 2 3 4 2 2 2 2" xfId="14253" xr:uid="{00000000-0005-0000-0000-0000681C0000}"/>
    <cellStyle name="Normal 6 2 2 3 4 2 2 2 3" xfId="9498" xr:uid="{00000000-0005-0000-0000-0000691C0000}"/>
    <cellStyle name="Normal 6 2 2 3 4 2 2 3" xfId="9499" xr:uid="{00000000-0005-0000-0000-00006A1C0000}"/>
    <cellStyle name="Normal 6 2 2 3 4 2 2 4" xfId="7226" xr:uid="{00000000-0005-0000-0000-00006B1C0000}"/>
    <cellStyle name="Normal 6 2 2 3 4 2 2 5" xfId="12440" xr:uid="{00000000-0005-0000-0000-00006C1C0000}"/>
    <cellStyle name="Normal 6 2 2 3 4 2 2 6" xfId="5401" xr:uid="{00000000-0005-0000-0000-00006D1C0000}"/>
    <cellStyle name="Normal 6 2 2 3 4 2 3" xfId="3054" xr:uid="{00000000-0005-0000-0000-00006E1C0000}"/>
    <cellStyle name="Normal 6 2 2 3 4 2 3 2" xfId="13720" xr:uid="{00000000-0005-0000-0000-00006F1C0000}"/>
    <cellStyle name="Normal 6 2 2 3 4 2 3 3" xfId="9500" xr:uid="{00000000-0005-0000-0000-0000701C0000}"/>
    <cellStyle name="Normal 6 2 2 3 4 2 4" xfId="9501" xr:uid="{00000000-0005-0000-0000-0000711C0000}"/>
    <cellStyle name="Normal 6 2 2 3 4 2 5" xfId="6693" xr:uid="{00000000-0005-0000-0000-0000721C0000}"/>
    <cellStyle name="Normal 6 2 2 3 4 2 6" xfId="11907" xr:uid="{00000000-0005-0000-0000-0000731C0000}"/>
    <cellStyle name="Normal 6 2 2 3 4 2 7" xfId="4868" xr:uid="{00000000-0005-0000-0000-0000741C0000}"/>
    <cellStyle name="Normal 6 2 2 3 4 3" xfId="1629" xr:uid="{00000000-0005-0000-0000-0000751C0000}"/>
    <cellStyle name="Normal 6 2 2 3 4 3 2" xfId="3586" xr:uid="{00000000-0005-0000-0000-0000761C0000}"/>
    <cellStyle name="Normal 6 2 2 3 4 3 2 2" xfId="14252" xr:uid="{00000000-0005-0000-0000-0000771C0000}"/>
    <cellStyle name="Normal 6 2 2 3 4 3 2 3" xfId="9502" xr:uid="{00000000-0005-0000-0000-0000781C0000}"/>
    <cellStyle name="Normal 6 2 2 3 4 3 3" xfId="9503" xr:uid="{00000000-0005-0000-0000-0000791C0000}"/>
    <cellStyle name="Normal 6 2 2 3 4 3 4" xfId="7225" xr:uid="{00000000-0005-0000-0000-00007A1C0000}"/>
    <cellStyle name="Normal 6 2 2 3 4 3 5" xfId="12439" xr:uid="{00000000-0005-0000-0000-00007B1C0000}"/>
    <cellStyle name="Normal 6 2 2 3 4 3 6" xfId="5400" xr:uid="{00000000-0005-0000-0000-00007C1C0000}"/>
    <cellStyle name="Normal 6 2 2 3 4 4" xfId="2602" xr:uid="{00000000-0005-0000-0000-00007D1C0000}"/>
    <cellStyle name="Normal 6 2 2 3 4 4 2" xfId="13268" xr:uid="{00000000-0005-0000-0000-00007E1C0000}"/>
    <cellStyle name="Normal 6 2 2 3 4 4 3" xfId="9504" xr:uid="{00000000-0005-0000-0000-00007F1C0000}"/>
    <cellStyle name="Normal 6 2 2 3 4 5" xfId="9505" xr:uid="{00000000-0005-0000-0000-0000801C0000}"/>
    <cellStyle name="Normal 6 2 2 3 4 6" xfId="6241" xr:uid="{00000000-0005-0000-0000-0000811C0000}"/>
    <cellStyle name="Normal 6 2 2 3 4 7" xfId="11455" xr:uid="{00000000-0005-0000-0000-0000821C0000}"/>
    <cellStyle name="Normal 6 2 2 3 4 8" xfId="4416" xr:uid="{00000000-0005-0000-0000-0000831C0000}"/>
    <cellStyle name="Normal 6 2 2 3 5" xfId="669" xr:uid="{00000000-0005-0000-0000-0000841C0000}"/>
    <cellStyle name="Normal 6 2 2 3 5 2" xfId="1135" xr:uid="{00000000-0005-0000-0000-0000851C0000}"/>
    <cellStyle name="Normal 6 2 2 3 5 2 2" xfId="1632" xr:uid="{00000000-0005-0000-0000-0000861C0000}"/>
    <cellStyle name="Normal 6 2 2 3 5 2 2 2" xfId="3589" xr:uid="{00000000-0005-0000-0000-0000871C0000}"/>
    <cellStyle name="Normal 6 2 2 3 5 2 2 2 2" xfId="14255" xr:uid="{00000000-0005-0000-0000-0000881C0000}"/>
    <cellStyle name="Normal 6 2 2 3 5 2 2 2 3" xfId="9506" xr:uid="{00000000-0005-0000-0000-0000891C0000}"/>
    <cellStyle name="Normal 6 2 2 3 5 2 2 3" xfId="9507" xr:uid="{00000000-0005-0000-0000-00008A1C0000}"/>
    <cellStyle name="Normal 6 2 2 3 5 2 2 4" xfId="7228" xr:uid="{00000000-0005-0000-0000-00008B1C0000}"/>
    <cellStyle name="Normal 6 2 2 3 5 2 2 5" xfId="12442" xr:uid="{00000000-0005-0000-0000-00008C1C0000}"/>
    <cellStyle name="Normal 6 2 2 3 5 2 2 6" xfId="5403" xr:uid="{00000000-0005-0000-0000-00008D1C0000}"/>
    <cellStyle name="Normal 6 2 2 3 5 2 3" xfId="3104" xr:uid="{00000000-0005-0000-0000-00008E1C0000}"/>
    <cellStyle name="Normal 6 2 2 3 5 2 3 2" xfId="13770" xr:uid="{00000000-0005-0000-0000-00008F1C0000}"/>
    <cellStyle name="Normal 6 2 2 3 5 2 3 3" xfId="9508" xr:uid="{00000000-0005-0000-0000-0000901C0000}"/>
    <cellStyle name="Normal 6 2 2 3 5 2 4" xfId="9509" xr:uid="{00000000-0005-0000-0000-0000911C0000}"/>
    <cellStyle name="Normal 6 2 2 3 5 2 5" xfId="6743" xr:uid="{00000000-0005-0000-0000-0000921C0000}"/>
    <cellStyle name="Normal 6 2 2 3 5 2 6" xfId="11957" xr:uid="{00000000-0005-0000-0000-0000931C0000}"/>
    <cellStyle name="Normal 6 2 2 3 5 2 7" xfId="4918" xr:uid="{00000000-0005-0000-0000-0000941C0000}"/>
    <cellStyle name="Normal 6 2 2 3 5 3" xfId="1631" xr:uid="{00000000-0005-0000-0000-0000951C0000}"/>
    <cellStyle name="Normal 6 2 2 3 5 3 2" xfId="3588" xr:uid="{00000000-0005-0000-0000-0000961C0000}"/>
    <cellStyle name="Normal 6 2 2 3 5 3 2 2" xfId="14254" xr:uid="{00000000-0005-0000-0000-0000971C0000}"/>
    <cellStyle name="Normal 6 2 2 3 5 3 2 3" xfId="9510" xr:uid="{00000000-0005-0000-0000-0000981C0000}"/>
    <cellStyle name="Normal 6 2 2 3 5 3 3" xfId="9511" xr:uid="{00000000-0005-0000-0000-0000991C0000}"/>
    <cellStyle name="Normal 6 2 2 3 5 3 4" xfId="7227" xr:uid="{00000000-0005-0000-0000-00009A1C0000}"/>
    <cellStyle name="Normal 6 2 2 3 5 3 5" xfId="12441" xr:uid="{00000000-0005-0000-0000-00009B1C0000}"/>
    <cellStyle name="Normal 6 2 2 3 5 3 6" xfId="5402" xr:uid="{00000000-0005-0000-0000-00009C1C0000}"/>
    <cellStyle name="Normal 6 2 2 3 5 4" xfId="2737" xr:uid="{00000000-0005-0000-0000-00009D1C0000}"/>
    <cellStyle name="Normal 6 2 2 3 5 4 2" xfId="13403" xr:uid="{00000000-0005-0000-0000-00009E1C0000}"/>
    <cellStyle name="Normal 6 2 2 3 5 4 3" xfId="9512" xr:uid="{00000000-0005-0000-0000-00009F1C0000}"/>
    <cellStyle name="Normal 6 2 2 3 5 5" xfId="9513" xr:uid="{00000000-0005-0000-0000-0000A01C0000}"/>
    <cellStyle name="Normal 6 2 2 3 5 6" xfId="6376" xr:uid="{00000000-0005-0000-0000-0000A11C0000}"/>
    <cellStyle name="Normal 6 2 2 3 5 7" xfId="11590" xr:uid="{00000000-0005-0000-0000-0000A21C0000}"/>
    <cellStyle name="Normal 6 2 2 3 5 8" xfId="4551" xr:uid="{00000000-0005-0000-0000-0000A31C0000}"/>
    <cellStyle name="Normal 6 2 2 3 6" xfId="336" xr:uid="{00000000-0005-0000-0000-0000A41C0000}"/>
    <cellStyle name="Normal 6 2 2 3 6 2" xfId="964" xr:uid="{00000000-0005-0000-0000-0000A51C0000}"/>
    <cellStyle name="Normal 6 2 2 3 6 2 2" xfId="1634" xr:uid="{00000000-0005-0000-0000-0000A61C0000}"/>
    <cellStyle name="Normal 6 2 2 3 6 2 2 2" xfId="3591" xr:uid="{00000000-0005-0000-0000-0000A71C0000}"/>
    <cellStyle name="Normal 6 2 2 3 6 2 2 2 2" xfId="14257" xr:uid="{00000000-0005-0000-0000-0000A81C0000}"/>
    <cellStyle name="Normal 6 2 2 3 6 2 2 2 3" xfId="9514" xr:uid="{00000000-0005-0000-0000-0000A91C0000}"/>
    <cellStyle name="Normal 6 2 2 3 6 2 2 3" xfId="9515" xr:uid="{00000000-0005-0000-0000-0000AA1C0000}"/>
    <cellStyle name="Normal 6 2 2 3 6 2 2 4" xfId="7230" xr:uid="{00000000-0005-0000-0000-0000AB1C0000}"/>
    <cellStyle name="Normal 6 2 2 3 6 2 2 5" xfId="12444" xr:uid="{00000000-0005-0000-0000-0000AC1C0000}"/>
    <cellStyle name="Normal 6 2 2 3 6 2 2 6" xfId="5405" xr:uid="{00000000-0005-0000-0000-0000AD1C0000}"/>
    <cellStyle name="Normal 6 2 2 3 6 2 3" xfId="3010" xr:uid="{00000000-0005-0000-0000-0000AE1C0000}"/>
    <cellStyle name="Normal 6 2 2 3 6 2 3 2" xfId="13676" xr:uid="{00000000-0005-0000-0000-0000AF1C0000}"/>
    <cellStyle name="Normal 6 2 2 3 6 2 3 3" xfId="9516" xr:uid="{00000000-0005-0000-0000-0000B01C0000}"/>
    <cellStyle name="Normal 6 2 2 3 6 2 4" xfId="9517" xr:uid="{00000000-0005-0000-0000-0000B11C0000}"/>
    <cellStyle name="Normal 6 2 2 3 6 2 5" xfId="6649" xr:uid="{00000000-0005-0000-0000-0000B21C0000}"/>
    <cellStyle name="Normal 6 2 2 3 6 2 6" xfId="11863" xr:uid="{00000000-0005-0000-0000-0000B31C0000}"/>
    <cellStyle name="Normal 6 2 2 3 6 2 7" xfId="4824" xr:uid="{00000000-0005-0000-0000-0000B41C0000}"/>
    <cellStyle name="Normal 6 2 2 3 6 3" xfId="1633" xr:uid="{00000000-0005-0000-0000-0000B51C0000}"/>
    <cellStyle name="Normal 6 2 2 3 6 3 2" xfId="3590" xr:uid="{00000000-0005-0000-0000-0000B61C0000}"/>
    <cellStyle name="Normal 6 2 2 3 6 3 2 2" xfId="14256" xr:uid="{00000000-0005-0000-0000-0000B71C0000}"/>
    <cellStyle name="Normal 6 2 2 3 6 3 2 3" xfId="9518" xr:uid="{00000000-0005-0000-0000-0000B81C0000}"/>
    <cellStyle name="Normal 6 2 2 3 6 3 3" xfId="9519" xr:uid="{00000000-0005-0000-0000-0000B91C0000}"/>
    <cellStyle name="Normal 6 2 2 3 6 3 4" xfId="7229" xr:uid="{00000000-0005-0000-0000-0000BA1C0000}"/>
    <cellStyle name="Normal 6 2 2 3 6 3 5" xfId="12443" xr:uid="{00000000-0005-0000-0000-0000BB1C0000}"/>
    <cellStyle name="Normal 6 2 2 3 6 3 6" xfId="5404" xr:uid="{00000000-0005-0000-0000-0000BC1C0000}"/>
    <cellStyle name="Normal 6 2 2 3 6 4" xfId="2553" xr:uid="{00000000-0005-0000-0000-0000BD1C0000}"/>
    <cellStyle name="Normal 6 2 2 3 6 4 2" xfId="13219" xr:uid="{00000000-0005-0000-0000-0000BE1C0000}"/>
    <cellStyle name="Normal 6 2 2 3 6 4 3" xfId="9520" xr:uid="{00000000-0005-0000-0000-0000BF1C0000}"/>
    <cellStyle name="Normal 6 2 2 3 6 5" xfId="9521" xr:uid="{00000000-0005-0000-0000-0000C01C0000}"/>
    <cellStyle name="Normal 6 2 2 3 6 6" xfId="6192" xr:uid="{00000000-0005-0000-0000-0000C11C0000}"/>
    <cellStyle name="Normal 6 2 2 3 6 7" xfId="11406" xr:uid="{00000000-0005-0000-0000-0000C21C0000}"/>
    <cellStyle name="Normal 6 2 2 3 6 8" xfId="4367" xr:uid="{00000000-0005-0000-0000-0000C31C0000}"/>
    <cellStyle name="Normal 6 2 2 3 7" xfId="818" xr:uid="{00000000-0005-0000-0000-0000C41C0000}"/>
    <cellStyle name="Normal 6 2 2 3 7 2" xfId="1635" xr:uid="{00000000-0005-0000-0000-0000C51C0000}"/>
    <cellStyle name="Normal 6 2 2 3 7 2 2" xfId="3592" xr:uid="{00000000-0005-0000-0000-0000C61C0000}"/>
    <cellStyle name="Normal 6 2 2 3 7 2 2 2" xfId="14258" xr:uid="{00000000-0005-0000-0000-0000C71C0000}"/>
    <cellStyle name="Normal 6 2 2 3 7 2 2 3" xfId="9522" xr:uid="{00000000-0005-0000-0000-0000C81C0000}"/>
    <cellStyle name="Normal 6 2 2 3 7 2 3" xfId="9523" xr:uid="{00000000-0005-0000-0000-0000C91C0000}"/>
    <cellStyle name="Normal 6 2 2 3 7 2 4" xfId="7231" xr:uid="{00000000-0005-0000-0000-0000CA1C0000}"/>
    <cellStyle name="Normal 6 2 2 3 7 2 5" xfId="12445" xr:uid="{00000000-0005-0000-0000-0000CB1C0000}"/>
    <cellStyle name="Normal 6 2 2 3 7 2 6" xfId="5406" xr:uid="{00000000-0005-0000-0000-0000CC1C0000}"/>
    <cellStyle name="Normal 6 2 2 3 7 3" xfId="2875" xr:uid="{00000000-0005-0000-0000-0000CD1C0000}"/>
    <cellStyle name="Normal 6 2 2 3 7 3 2" xfId="13541" xr:uid="{00000000-0005-0000-0000-0000CE1C0000}"/>
    <cellStyle name="Normal 6 2 2 3 7 3 3" xfId="9524" xr:uid="{00000000-0005-0000-0000-0000CF1C0000}"/>
    <cellStyle name="Normal 6 2 2 3 7 4" xfId="9525" xr:uid="{00000000-0005-0000-0000-0000D01C0000}"/>
    <cellStyle name="Normal 6 2 2 3 7 5" xfId="6514" xr:uid="{00000000-0005-0000-0000-0000D11C0000}"/>
    <cellStyle name="Normal 6 2 2 3 7 6" xfId="11728" xr:uid="{00000000-0005-0000-0000-0000D21C0000}"/>
    <cellStyle name="Normal 6 2 2 3 7 7" xfId="4689" xr:uid="{00000000-0005-0000-0000-0000D31C0000}"/>
    <cellStyle name="Normal 6 2 2 3 8" xfId="1285" xr:uid="{00000000-0005-0000-0000-0000D41C0000}"/>
    <cellStyle name="Normal 6 2 2 3 8 2" xfId="3242" xr:uid="{00000000-0005-0000-0000-0000D51C0000}"/>
    <cellStyle name="Normal 6 2 2 3 8 2 2" xfId="13908" xr:uid="{00000000-0005-0000-0000-0000D61C0000}"/>
    <cellStyle name="Normal 6 2 2 3 8 2 3" xfId="9526" xr:uid="{00000000-0005-0000-0000-0000D71C0000}"/>
    <cellStyle name="Normal 6 2 2 3 8 3" xfId="9527" xr:uid="{00000000-0005-0000-0000-0000D81C0000}"/>
    <cellStyle name="Normal 6 2 2 3 8 4" xfId="6881" xr:uid="{00000000-0005-0000-0000-0000D91C0000}"/>
    <cellStyle name="Normal 6 2 2 3 8 5" xfId="12095" xr:uid="{00000000-0005-0000-0000-0000DA1C0000}"/>
    <cellStyle name="Normal 6 2 2 3 8 6" xfId="5056" xr:uid="{00000000-0005-0000-0000-0000DB1C0000}"/>
    <cellStyle name="Normal 6 2 2 3 9" xfId="228" xr:uid="{00000000-0005-0000-0000-0000DC1C0000}"/>
    <cellStyle name="Normal 6 2 2 3 9 2" xfId="2508" xr:uid="{00000000-0005-0000-0000-0000DD1C0000}"/>
    <cellStyle name="Normal 6 2 2 3 9 2 2" xfId="13175" xr:uid="{00000000-0005-0000-0000-0000DE1C0000}"/>
    <cellStyle name="Normal 6 2 2 3 9 2 3" xfId="9528" xr:uid="{00000000-0005-0000-0000-0000DF1C0000}"/>
    <cellStyle name="Normal 6 2 2 3 9 3" xfId="9529" xr:uid="{00000000-0005-0000-0000-0000E01C0000}"/>
    <cellStyle name="Normal 6 2 2 3 9 4" xfId="6147" xr:uid="{00000000-0005-0000-0000-0000E11C0000}"/>
    <cellStyle name="Normal 6 2 2 3 9 5" xfId="11362" xr:uid="{00000000-0005-0000-0000-0000E21C0000}"/>
    <cellStyle name="Normal 6 2 2 3 9 6" xfId="4323" xr:uid="{00000000-0005-0000-0000-0000E31C0000}"/>
    <cellStyle name="Normal 6 2 2 4" xfId="553" xr:uid="{00000000-0005-0000-0000-0000E41C0000}"/>
    <cellStyle name="Normal 6 2 2 4 10" xfId="11500" xr:uid="{00000000-0005-0000-0000-0000E51C0000}"/>
    <cellStyle name="Normal 6 2 2 4 11" xfId="4461" xr:uid="{00000000-0005-0000-0000-0000E61C0000}"/>
    <cellStyle name="Normal 6 2 2 4 2" xfId="714" xr:uid="{00000000-0005-0000-0000-0000E71C0000}"/>
    <cellStyle name="Normal 6 2 2 4 2 2" xfId="1180" xr:uid="{00000000-0005-0000-0000-0000E81C0000}"/>
    <cellStyle name="Normal 6 2 2 4 2 2 2" xfId="1638" xr:uid="{00000000-0005-0000-0000-0000E91C0000}"/>
    <cellStyle name="Normal 6 2 2 4 2 2 2 2" xfId="3595" xr:uid="{00000000-0005-0000-0000-0000EA1C0000}"/>
    <cellStyle name="Normal 6 2 2 4 2 2 2 2 2" xfId="14261" xr:uid="{00000000-0005-0000-0000-0000EB1C0000}"/>
    <cellStyle name="Normal 6 2 2 4 2 2 2 2 3" xfId="9530" xr:uid="{00000000-0005-0000-0000-0000EC1C0000}"/>
    <cellStyle name="Normal 6 2 2 4 2 2 2 3" xfId="9531" xr:uid="{00000000-0005-0000-0000-0000ED1C0000}"/>
    <cellStyle name="Normal 6 2 2 4 2 2 2 4" xfId="7234" xr:uid="{00000000-0005-0000-0000-0000EE1C0000}"/>
    <cellStyle name="Normal 6 2 2 4 2 2 2 5" xfId="12448" xr:uid="{00000000-0005-0000-0000-0000EF1C0000}"/>
    <cellStyle name="Normal 6 2 2 4 2 2 2 6" xfId="5409" xr:uid="{00000000-0005-0000-0000-0000F01C0000}"/>
    <cellStyle name="Normal 6 2 2 4 2 2 3" xfId="3149" xr:uid="{00000000-0005-0000-0000-0000F11C0000}"/>
    <cellStyle name="Normal 6 2 2 4 2 2 3 2" xfId="13815" xr:uid="{00000000-0005-0000-0000-0000F21C0000}"/>
    <cellStyle name="Normal 6 2 2 4 2 2 3 3" xfId="9532" xr:uid="{00000000-0005-0000-0000-0000F31C0000}"/>
    <cellStyle name="Normal 6 2 2 4 2 2 4" xfId="9533" xr:uid="{00000000-0005-0000-0000-0000F41C0000}"/>
    <cellStyle name="Normal 6 2 2 4 2 2 5" xfId="6788" xr:uid="{00000000-0005-0000-0000-0000F51C0000}"/>
    <cellStyle name="Normal 6 2 2 4 2 2 6" xfId="12002" xr:uid="{00000000-0005-0000-0000-0000F61C0000}"/>
    <cellStyle name="Normal 6 2 2 4 2 2 7" xfId="4963" xr:uid="{00000000-0005-0000-0000-0000F71C0000}"/>
    <cellStyle name="Normal 6 2 2 4 2 3" xfId="1637" xr:uid="{00000000-0005-0000-0000-0000F81C0000}"/>
    <cellStyle name="Normal 6 2 2 4 2 3 2" xfId="3594" xr:uid="{00000000-0005-0000-0000-0000F91C0000}"/>
    <cellStyle name="Normal 6 2 2 4 2 3 2 2" xfId="14260" xr:uid="{00000000-0005-0000-0000-0000FA1C0000}"/>
    <cellStyle name="Normal 6 2 2 4 2 3 2 3" xfId="9534" xr:uid="{00000000-0005-0000-0000-0000FB1C0000}"/>
    <cellStyle name="Normal 6 2 2 4 2 3 3" xfId="9535" xr:uid="{00000000-0005-0000-0000-0000FC1C0000}"/>
    <cellStyle name="Normal 6 2 2 4 2 3 4" xfId="7233" xr:uid="{00000000-0005-0000-0000-0000FD1C0000}"/>
    <cellStyle name="Normal 6 2 2 4 2 3 5" xfId="12447" xr:uid="{00000000-0005-0000-0000-0000FE1C0000}"/>
    <cellStyle name="Normal 6 2 2 4 2 3 6" xfId="5408" xr:uid="{00000000-0005-0000-0000-0000FF1C0000}"/>
    <cellStyle name="Normal 6 2 2 4 2 4" xfId="2782" xr:uid="{00000000-0005-0000-0000-0000001D0000}"/>
    <cellStyle name="Normal 6 2 2 4 2 4 2" xfId="13448" xr:uid="{00000000-0005-0000-0000-0000011D0000}"/>
    <cellStyle name="Normal 6 2 2 4 2 4 3" xfId="9536" xr:uid="{00000000-0005-0000-0000-0000021D0000}"/>
    <cellStyle name="Normal 6 2 2 4 2 5" xfId="9537" xr:uid="{00000000-0005-0000-0000-0000031D0000}"/>
    <cellStyle name="Normal 6 2 2 4 2 6" xfId="6421" xr:uid="{00000000-0005-0000-0000-0000041D0000}"/>
    <cellStyle name="Normal 6 2 2 4 2 7" xfId="11635" xr:uid="{00000000-0005-0000-0000-0000051D0000}"/>
    <cellStyle name="Normal 6 2 2 4 2 8" xfId="4596" xr:uid="{00000000-0005-0000-0000-0000061D0000}"/>
    <cellStyle name="Normal 6 2 2 4 3" xfId="867" xr:uid="{00000000-0005-0000-0000-0000071D0000}"/>
    <cellStyle name="Normal 6 2 2 4 3 2" xfId="1639" xr:uid="{00000000-0005-0000-0000-0000081D0000}"/>
    <cellStyle name="Normal 6 2 2 4 3 2 2" xfId="3596" xr:uid="{00000000-0005-0000-0000-0000091D0000}"/>
    <cellStyle name="Normal 6 2 2 4 3 2 2 2" xfId="14262" xr:uid="{00000000-0005-0000-0000-00000A1D0000}"/>
    <cellStyle name="Normal 6 2 2 4 3 2 2 3" xfId="9538" xr:uid="{00000000-0005-0000-0000-00000B1D0000}"/>
    <cellStyle name="Normal 6 2 2 4 3 2 3" xfId="9539" xr:uid="{00000000-0005-0000-0000-00000C1D0000}"/>
    <cellStyle name="Normal 6 2 2 4 3 2 4" xfId="7235" xr:uid="{00000000-0005-0000-0000-00000D1D0000}"/>
    <cellStyle name="Normal 6 2 2 4 3 2 5" xfId="12449" xr:uid="{00000000-0005-0000-0000-00000E1D0000}"/>
    <cellStyle name="Normal 6 2 2 4 3 2 6" xfId="5410" xr:uid="{00000000-0005-0000-0000-00000F1D0000}"/>
    <cellStyle name="Normal 6 2 2 4 3 3" xfId="2920" xr:uid="{00000000-0005-0000-0000-0000101D0000}"/>
    <cellStyle name="Normal 6 2 2 4 3 3 2" xfId="13586" xr:uid="{00000000-0005-0000-0000-0000111D0000}"/>
    <cellStyle name="Normal 6 2 2 4 3 3 3" xfId="9540" xr:uid="{00000000-0005-0000-0000-0000121D0000}"/>
    <cellStyle name="Normal 6 2 2 4 3 4" xfId="9541" xr:uid="{00000000-0005-0000-0000-0000131D0000}"/>
    <cellStyle name="Normal 6 2 2 4 3 5" xfId="6559" xr:uid="{00000000-0005-0000-0000-0000141D0000}"/>
    <cellStyle name="Normal 6 2 2 4 3 6" xfId="11773" xr:uid="{00000000-0005-0000-0000-0000151D0000}"/>
    <cellStyle name="Normal 6 2 2 4 3 7" xfId="4734" xr:uid="{00000000-0005-0000-0000-0000161D0000}"/>
    <cellStyle name="Normal 6 2 2 4 4" xfId="1636" xr:uid="{00000000-0005-0000-0000-0000171D0000}"/>
    <cellStyle name="Normal 6 2 2 4 4 2" xfId="3593" xr:uid="{00000000-0005-0000-0000-0000181D0000}"/>
    <cellStyle name="Normal 6 2 2 4 4 2 2" xfId="14259" xr:uid="{00000000-0005-0000-0000-0000191D0000}"/>
    <cellStyle name="Normal 6 2 2 4 4 2 3" xfId="9542" xr:uid="{00000000-0005-0000-0000-00001A1D0000}"/>
    <cellStyle name="Normal 6 2 2 4 4 3" xfId="9543" xr:uid="{00000000-0005-0000-0000-00001B1D0000}"/>
    <cellStyle name="Normal 6 2 2 4 4 4" xfId="7232" xr:uid="{00000000-0005-0000-0000-00001C1D0000}"/>
    <cellStyle name="Normal 6 2 2 4 4 5" xfId="12446" xr:uid="{00000000-0005-0000-0000-00001D1D0000}"/>
    <cellStyle name="Normal 6 2 2 4 4 6" xfId="5407" xr:uid="{00000000-0005-0000-0000-00001E1D0000}"/>
    <cellStyle name="Normal 6 2 2 4 5" xfId="2175" xr:uid="{00000000-0005-0000-0000-00001F1D0000}"/>
    <cellStyle name="Normal 6 2 2 4 5 2" xfId="4028" xr:uid="{00000000-0005-0000-0000-0000201D0000}"/>
    <cellStyle name="Normal 6 2 2 4 5 2 2" xfId="14691" xr:uid="{00000000-0005-0000-0000-0000211D0000}"/>
    <cellStyle name="Normal 6 2 2 4 5 2 3" xfId="9544" xr:uid="{00000000-0005-0000-0000-0000221D0000}"/>
    <cellStyle name="Normal 6 2 2 4 5 3" xfId="9545" xr:uid="{00000000-0005-0000-0000-0000231D0000}"/>
    <cellStyle name="Normal 6 2 2 4 5 4" xfId="7667" xr:uid="{00000000-0005-0000-0000-0000241D0000}"/>
    <cellStyle name="Normal 6 2 2 4 5 5" xfId="12878" xr:uid="{00000000-0005-0000-0000-0000251D0000}"/>
    <cellStyle name="Normal 6 2 2 4 5 6" xfId="5839" xr:uid="{00000000-0005-0000-0000-0000261D0000}"/>
    <cellStyle name="Normal 6 2 2 4 6" xfId="2319" xr:uid="{00000000-0005-0000-0000-0000271D0000}"/>
    <cellStyle name="Normal 6 2 2 4 6 2" xfId="4163" xr:uid="{00000000-0005-0000-0000-0000281D0000}"/>
    <cellStyle name="Normal 6 2 2 4 6 2 2" xfId="14826" xr:uid="{00000000-0005-0000-0000-0000291D0000}"/>
    <cellStyle name="Normal 6 2 2 4 6 2 3" xfId="9546" xr:uid="{00000000-0005-0000-0000-00002A1D0000}"/>
    <cellStyle name="Normal 6 2 2 4 6 3" xfId="7802" xr:uid="{00000000-0005-0000-0000-00002B1D0000}"/>
    <cellStyle name="Normal 6 2 2 4 6 4" xfId="13013" xr:uid="{00000000-0005-0000-0000-00002C1D0000}"/>
    <cellStyle name="Normal 6 2 2 4 6 5" xfId="5974" xr:uid="{00000000-0005-0000-0000-00002D1D0000}"/>
    <cellStyle name="Normal 6 2 2 4 7" xfId="2647" xr:uid="{00000000-0005-0000-0000-00002E1D0000}"/>
    <cellStyle name="Normal 6 2 2 4 7 2" xfId="13313" xr:uid="{00000000-0005-0000-0000-00002F1D0000}"/>
    <cellStyle name="Normal 6 2 2 4 7 3" xfId="9547" xr:uid="{00000000-0005-0000-0000-0000301D0000}"/>
    <cellStyle name="Normal 6 2 2 4 8" xfId="9548" xr:uid="{00000000-0005-0000-0000-0000311D0000}"/>
    <cellStyle name="Normal 6 2 2 4 9" xfId="6286" xr:uid="{00000000-0005-0000-0000-0000321D0000}"/>
    <cellStyle name="Normal 6 2 2 5" xfId="616" xr:uid="{00000000-0005-0000-0000-0000331D0000}"/>
    <cellStyle name="Normal 6 2 2 5 10" xfId="11542" xr:uid="{00000000-0005-0000-0000-0000341D0000}"/>
    <cellStyle name="Normal 6 2 2 5 11" xfId="4503" xr:uid="{00000000-0005-0000-0000-0000351D0000}"/>
    <cellStyle name="Normal 6 2 2 5 2" xfId="757" xr:uid="{00000000-0005-0000-0000-0000361D0000}"/>
    <cellStyle name="Normal 6 2 2 5 2 2" xfId="1222" xr:uid="{00000000-0005-0000-0000-0000371D0000}"/>
    <cellStyle name="Normal 6 2 2 5 2 2 2" xfId="1642" xr:uid="{00000000-0005-0000-0000-0000381D0000}"/>
    <cellStyle name="Normal 6 2 2 5 2 2 2 2" xfId="3599" xr:uid="{00000000-0005-0000-0000-0000391D0000}"/>
    <cellStyle name="Normal 6 2 2 5 2 2 2 2 2" xfId="14265" xr:uid="{00000000-0005-0000-0000-00003A1D0000}"/>
    <cellStyle name="Normal 6 2 2 5 2 2 2 2 3" xfId="9549" xr:uid="{00000000-0005-0000-0000-00003B1D0000}"/>
    <cellStyle name="Normal 6 2 2 5 2 2 2 3" xfId="9550" xr:uid="{00000000-0005-0000-0000-00003C1D0000}"/>
    <cellStyle name="Normal 6 2 2 5 2 2 2 4" xfId="7238" xr:uid="{00000000-0005-0000-0000-00003D1D0000}"/>
    <cellStyle name="Normal 6 2 2 5 2 2 2 5" xfId="12452" xr:uid="{00000000-0005-0000-0000-00003E1D0000}"/>
    <cellStyle name="Normal 6 2 2 5 2 2 2 6" xfId="5413" xr:uid="{00000000-0005-0000-0000-00003F1D0000}"/>
    <cellStyle name="Normal 6 2 2 5 2 2 3" xfId="3191" xr:uid="{00000000-0005-0000-0000-0000401D0000}"/>
    <cellStyle name="Normal 6 2 2 5 2 2 3 2" xfId="13857" xr:uid="{00000000-0005-0000-0000-0000411D0000}"/>
    <cellStyle name="Normal 6 2 2 5 2 2 3 3" xfId="9551" xr:uid="{00000000-0005-0000-0000-0000421D0000}"/>
    <cellStyle name="Normal 6 2 2 5 2 2 4" xfId="9552" xr:uid="{00000000-0005-0000-0000-0000431D0000}"/>
    <cellStyle name="Normal 6 2 2 5 2 2 5" xfId="6830" xr:uid="{00000000-0005-0000-0000-0000441D0000}"/>
    <cellStyle name="Normal 6 2 2 5 2 2 6" xfId="12044" xr:uid="{00000000-0005-0000-0000-0000451D0000}"/>
    <cellStyle name="Normal 6 2 2 5 2 2 7" xfId="5005" xr:uid="{00000000-0005-0000-0000-0000461D0000}"/>
    <cellStyle name="Normal 6 2 2 5 2 3" xfId="1641" xr:uid="{00000000-0005-0000-0000-0000471D0000}"/>
    <cellStyle name="Normal 6 2 2 5 2 3 2" xfId="3598" xr:uid="{00000000-0005-0000-0000-0000481D0000}"/>
    <cellStyle name="Normal 6 2 2 5 2 3 2 2" xfId="14264" xr:uid="{00000000-0005-0000-0000-0000491D0000}"/>
    <cellStyle name="Normal 6 2 2 5 2 3 2 3" xfId="9553" xr:uid="{00000000-0005-0000-0000-00004A1D0000}"/>
    <cellStyle name="Normal 6 2 2 5 2 3 3" xfId="9554" xr:uid="{00000000-0005-0000-0000-00004B1D0000}"/>
    <cellStyle name="Normal 6 2 2 5 2 3 4" xfId="7237" xr:uid="{00000000-0005-0000-0000-00004C1D0000}"/>
    <cellStyle name="Normal 6 2 2 5 2 3 5" xfId="12451" xr:uid="{00000000-0005-0000-0000-00004D1D0000}"/>
    <cellStyle name="Normal 6 2 2 5 2 3 6" xfId="5412" xr:uid="{00000000-0005-0000-0000-00004E1D0000}"/>
    <cellStyle name="Normal 6 2 2 5 2 4" xfId="2824" xr:uid="{00000000-0005-0000-0000-00004F1D0000}"/>
    <cellStyle name="Normal 6 2 2 5 2 4 2" xfId="13490" xr:uid="{00000000-0005-0000-0000-0000501D0000}"/>
    <cellStyle name="Normal 6 2 2 5 2 4 3" xfId="9555" xr:uid="{00000000-0005-0000-0000-0000511D0000}"/>
    <cellStyle name="Normal 6 2 2 5 2 5" xfId="9556" xr:uid="{00000000-0005-0000-0000-0000521D0000}"/>
    <cellStyle name="Normal 6 2 2 5 2 6" xfId="6463" xr:uid="{00000000-0005-0000-0000-0000531D0000}"/>
    <cellStyle name="Normal 6 2 2 5 2 7" xfId="11677" xr:uid="{00000000-0005-0000-0000-0000541D0000}"/>
    <cellStyle name="Normal 6 2 2 5 2 8" xfId="4638" xr:uid="{00000000-0005-0000-0000-0000551D0000}"/>
    <cellStyle name="Normal 6 2 2 5 3" xfId="910" xr:uid="{00000000-0005-0000-0000-0000561D0000}"/>
    <cellStyle name="Normal 6 2 2 5 3 2" xfId="1643" xr:uid="{00000000-0005-0000-0000-0000571D0000}"/>
    <cellStyle name="Normal 6 2 2 5 3 2 2" xfId="3600" xr:uid="{00000000-0005-0000-0000-0000581D0000}"/>
    <cellStyle name="Normal 6 2 2 5 3 2 2 2" xfId="14266" xr:uid="{00000000-0005-0000-0000-0000591D0000}"/>
    <cellStyle name="Normal 6 2 2 5 3 2 2 3" xfId="9557" xr:uid="{00000000-0005-0000-0000-00005A1D0000}"/>
    <cellStyle name="Normal 6 2 2 5 3 2 3" xfId="9558" xr:uid="{00000000-0005-0000-0000-00005B1D0000}"/>
    <cellStyle name="Normal 6 2 2 5 3 2 4" xfId="7239" xr:uid="{00000000-0005-0000-0000-00005C1D0000}"/>
    <cellStyle name="Normal 6 2 2 5 3 2 5" xfId="12453" xr:uid="{00000000-0005-0000-0000-00005D1D0000}"/>
    <cellStyle name="Normal 6 2 2 5 3 2 6" xfId="5414" xr:uid="{00000000-0005-0000-0000-00005E1D0000}"/>
    <cellStyle name="Normal 6 2 2 5 3 3" xfId="2962" xr:uid="{00000000-0005-0000-0000-00005F1D0000}"/>
    <cellStyle name="Normal 6 2 2 5 3 3 2" xfId="13628" xr:uid="{00000000-0005-0000-0000-0000601D0000}"/>
    <cellStyle name="Normal 6 2 2 5 3 3 3" xfId="9559" xr:uid="{00000000-0005-0000-0000-0000611D0000}"/>
    <cellStyle name="Normal 6 2 2 5 3 4" xfId="9560" xr:uid="{00000000-0005-0000-0000-0000621D0000}"/>
    <cellStyle name="Normal 6 2 2 5 3 5" xfId="6601" xr:uid="{00000000-0005-0000-0000-0000631D0000}"/>
    <cellStyle name="Normal 6 2 2 5 3 6" xfId="11815" xr:uid="{00000000-0005-0000-0000-0000641D0000}"/>
    <cellStyle name="Normal 6 2 2 5 3 7" xfId="4776" xr:uid="{00000000-0005-0000-0000-0000651D0000}"/>
    <cellStyle name="Normal 6 2 2 5 4" xfId="1640" xr:uid="{00000000-0005-0000-0000-0000661D0000}"/>
    <cellStyle name="Normal 6 2 2 5 4 2" xfId="3597" xr:uid="{00000000-0005-0000-0000-0000671D0000}"/>
    <cellStyle name="Normal 6 2 2 5 4 2 2" xfId="14263" xr:uid="{00000000-0005-0000-0000-0000681D0000}"/>
    <cellStyle name="Normal 6 2 2 5 4 2 3" xfId="9561" xr:uid="{00000000-0005-0000-0000-0000691D0000}"/>
    <cellStyle name="Normal 6 2 2 5 4 3" xfId="9562" xr:uid="{00000000-0005-0000-0000-00006A1D0000}"/>
    <cellStyle name="Normal 6 2 2 5 4 4" xfId="7236" xr:uid="{00000000-0005-0000-0000-00006B1D0000}"/>
    <cellStyle name="Normal 6 2 2 5 4 5" xfId="12450" xr:uid="{00000000-0005-0000-0000-00006C1D0000}"/>
    <cellStyle name="Normal 6 2 2 5 4 6" xfId="5411" xr:uid="{00000000-0005-0000-0000-00006D1D0000}"/>
    <cellStyle name="Normal 6 2 2 5 5" xfId="2217" xr:uid="{00000000-0005-0000-0000-00006E1D0000}"/>
    <cellStyle name="Normal 6 2 2 5 5 2" xfId="4070" xr:uid="{00000000-0005-0000-0000-00006F1D0000}"/>
    <cellStyle name="Normal 6 2 2 5 5 2 2" xfId="14733" xr:uid="{00000000-0005-0000-0000-0000701D0000}"/>
    <cellStyle name="Normal 6 2 2 5 5 2 3" xfId="9563" xr:uid="{00000000-0005-0000-0000-0000711D0000}"/>
    <cellStyle name="Normal 6 2 2 5 5 3" xfId="9564" xr:uid="{00000000-0005-0000-0000-0000721D0000}"/>
    <cellStyle name="Normal 6 2 2 5 5 4" xfId="7709" xr:uid="{00000000-0005-0000-0000-0000731D0000}"/>
    <cellStyle name="Normal 6 2 2 5 5 5" xfId="12920" xr:uid="{00000000-0005-0000-0000-0000741D0000}"/>
    <cellStyle name="Normal 6 2 2 5 5 6" xfId="5881" xr:uid="{00000000-0005-0000-0000-0000751D0000}"/>
    <cellStyle name="Normal 6 2 2 5 6" xfId="2361" xr:uid="{00000000-0005-0000-0000-0000761D0000}"/>
    <cellStyle name="Normal 6 2 2 5 6 2" xfId="4205" xr:uid="{00000000-0005-0000-0000-0000771D0000}"/>
    <cellStyle name="Normal 6 2 2 5 6 2 2" xfId="14868" xr:uid="{00000000-0005-0000-0000-0000781D0000}"/>
    <cellStyle name="Normal 6 2 2 5 6 2 3" xfId="9565" xr:uid="{00000000-0005-0000-0000-0000791D0000}"/>
    <cellStyle name="Normal 6 2 2 5 6 3" xfId="7844" xr:uid="{00000000-0005-0000-0000-00007A1D0000}"/>
    <cellStyle name="Normal 6 2 2 5 6 4" xfId="13055" xr:uid="{00000000-0005-0000-0000-00007B1D0000}"/>
    <cellStyle name="Normal 6 2 2 5 6 5" xfId="6016" xr:uid="{00000000-0005-0000-0000-00007C1D0000}"/>
    <cellStyle name="Normal 6 2 2 5 7" xfId="2689" xr:uid="{00000000-0005-0000-0000-00007D1D0000}"/>
    <cellStyle name="Normal 6 2 2 5 7 2" xfId="13355" xr:uid="{00000000-0005-0000-0000-00007E1D0000}"/>
    <cellStyle name="Normal 6 2 2 5 7 3" xfId="9566" xr:uid="{00000000-0005-0000-0000-00007F1D0000}"/>
    <cellStyle name="Normal 6 2 2 5 8" xfId="9567" xr:uid="{00000000-0005-0000-0000-0000801D0000}"/>
    <cellStyle name="Normal 6 2 2 5 9" xfId="6328" xr:uid="{00000000-0005-0000-0000-0000811D0000}"/>
    <cellStyle name="Normal 6 2 2 6" xfId="450" xr:uid="{00000000-0005-0000-0000-0000821D0000}"/>
    <cellStyle name="Normal 6 2 2 6 2" xfId="1020" xr:uid="{00000000-0005-0000-0000-0000831D0000}"/>
    <cellStyle name="Normal 6 2 2 6 2 2" xfId="1645" xr:uid="{00000000-0005-0000-0000-0000841D0000}"/>
    <cellStyle name="Normal 6 2 2 6 2 2 2" xfId="3602" xr:uid="{00000000-0005-0000-0000-0000851D0000}"/>
    <cellStyle name="Normal 6 2 2 6 2 2 2 2" xfId="14268" xr:uid="{00000000-0005-0000-0000-0000861D0000}"/>
    <cellStyle name="Normal 6 2 2 6 2 2 2 3" xfId="9568" xr:uid="{00000000-0005-0000-0000-0000871D0000}"/>
    <cellStyle name="Normal 6 2 2 6 2 2 3" xfId="9569" xr:uid="{00000000-0005-0000-0000-0000881D0000}"/>
    <cellStyle name="Normal 6 2 2 6 2 2 4" xfId="7241" xr:uid="{00000000-0005-0000-0000-0000891D0000}"/>
    <cellStyle name="Normal 6 2 2 6 2 2 5" xfId="12455" xr:uid="{00000000-0005-0000-0000-00008A1D0000}"/>
    <cellStyle name="Normal 6 2 2 6 2 2 6" xfId="5416" xr:uid="{00000000-0005-0000-0000-00008B1D0000}"/>
    <cellStyle name="Normal 6 2 2 6 2 3" xfId="3052" xr:uid="{00000000-0005-0000-0000-00008C1D0000}"/>
    <cellStyle name="Normal 6 2 2 6 2 3 2" xfId="13718" xr:uid="{00000000-0005-0000-0000-00008D1D0000}"/>
    <cellStyle name="Normal 6 2 2 6 2 3 3" xfId="9570" xr:uid="{00000000-0005-0000-0000-00008E1D0000}"/>
    <cellStyle name="Normal 6 2 2 6 2 4" xfId="9571" xr:uid="{00000000-0005-0000-0000-00008F1D0000}"/>
    <cellStyle name="Normal 6 2 2 6 2 5" xfId="6691" xr:uid="{00000000-0005-0000-0000-0000901D0000}"/>
    <cellStyle name="Normal 6 2 2 6 2 6" xfId="11905" xr:uid="{00000000-0005-0000-0000-0000911D0000}"/>
    <cellStyle name="Normal 6 2 2 6 2 7" xfId="4866" xr:uid="{00000000-0005-0000-0000-0000921D0000}"/>
    <cellStyle name="Normal 6 2 2 6 3" xfId="1644" xr:uid="{00000000-0005-0000-0000-0000931D0000}"/>
    <cellStyle name="Normal 6 2 2 6 3 2" xfId="3601" xr:uid="{00000000-0005-0000-0000-0000941D0000}"/>
    <cellStyle name="Normal 6 2 2 6 3 2 2" xfId="14267" xr:uid="{00000000-0005-0000-0000-0000951D0000}"/>
    <cellStyle name="Normal 6 2 2 6 3 2 3" xfId="9572" xr:uid="{00000000-0005-0000-0000-0000961D0000}"/>
    <cellStyle name="Normal 6 2 2 6 3 3" xfId="9573" xr:uid="{00000000-0005-0000-0000-0000971D0000}"/>
    <cellStyle name="Normal 6 2 2 6 3 4" xfId="7240" xr:uid="{00000000-0005-0000-0000-0000981D0000}"/>
    <cellStyle name="Normal 6 2 2 6 3 5" xfId="12454" xr:uid="{00000000-0005-0000-0000-0000991D0000}"/>
    <cellStyle name="Normal 6 2 2 6 3 6" xfId="5415" xr:uid="{00000000-0005-0000-0000-00009A1D0000}"/>
    <cellStyle name="Normal 6 2 2 6 4" xfId="2600" xr:uid="{00000000-0005-0000-0000-00009B1D0000}"/>
    <cellStyle name="Normal 6 2 2 6 4 2" xfId="13266" xr:uid="{00000000-0005-0000-0000-00009C1D0000}"/>
    <cellStyle name="Normal 6 2 2 6 4 3" xfId="9574" xr:uid="{00000000-0005-0000-0000-00009D1D0000}"/>
    <cellStyle name="Normal 6 2 2 6 5" xfId="9575" xr:uid="{00000000-0005-0000-0000-00009E1D0000}"/>
    <cellStyle name="Normal 6 2 2 6 6" xfId="6239" xr:uid="{00000000-0005-0000-0000-00009F1D0000}"/>
    <cellStyle name="Normal 6 2 2 6 7" xfId="11453" xr:uid="{00000000-0005-0000-0000-0000A01D0000}"/>
    <cellStyle name="Normal 6 2 2 6 8" xfId="4414" xr:uid="{00000000-0005-0000-0000-0000A11D0000}"/>
    <cellStyle name="Normal 6 2 2 7" xfId="667" xr:uid="{00000000-0005-0000-0000-0000A21D0000}"/>
    <cellStyle name="Normal 6 2 2 7 2" xfId="1133" xr:uid="{00000000-0005-0000-0000-0000A31D0000}"/>
    <cellStyle name="Normal 6 2 2 7 2 2" xfId="1647" xr:uid="{00000000-0005-0000-0000-0000A41D0000}"/>
    <cellStyle name="Normal 6 2 2 7 2 2 2" xfId="3604" xr:uid="{00000000-0005-0000-0000-0000A51D0000}"/>
    <cellStyle name="Normal 6 2 2 7 2 2 2 2" xfId="14270" xr:uid="{00000000-0005-0000-0000-0000A61D0000}"/>
    <cellStyle name="Normal 6 2 2 7 2 2 2 3" xfId="9576" xr:uid="{00000000-0005-0000-0000-0000A71D0000}"/>
    <cellStyle name="Normal 6 2 2 7 2 2 3" xfId="9577" xr:uid="{00000000-0005-0000-0000-0000A81D0000}"/>
    <cellStyle name="Normal 6 2 2 7 2 2 4" xfId="7243" xr:uid="{00000000-0005-0000-0000-0000A91D0000}"/>
    <cellStyle name="Normal 6 2 2 7 2 2 5" xfId="12457" xr:uid="{00000000-0005-0000-0000-0000AA1D0000}"/>
    <cellStyle name="Normal 6 2 2 7 2 2 6" xfId="5418" xr:uid="{00000000-0005-0000-0000-0000AB1D0000}"/>
    <cellStyle name="Normal 6 2 2 7 2 3" xfId="3102" xr:uid="{00000000-0005-0000-0000-0000AC1D0000}"/>
    <cellStyle name="Normal 6 2 2 7 2 3 2" xfId="13768" xr:uid="{00000000-0005-0000-0000-0000AD1D0000}"/>
    <cellStyle name="Normal 6 2 2 7 2 3 3" xfId="9578" xr:uid="{00000000-0005-0000-0000-0000AE1D0000}"/>
    <cellStyle name="Normal 6 2 2 7 2 4" xfId="9579" xr:uid="{00000000-0005-0000-0000-0000AF1D0000}"/>
    <cellStyle name="Normal 6 2 2 7 2 5" xfId="6741" xr:uid="{00000000-0005-0000-0000-0000B01D0000}"/>
    <cellStyle name="Normal 6 2 2 7 2 6" xfId="11955" xr:uid="{00000000-0005-0000-0000-0000B11D0000}"/>
    <cellStyle name="Normal 6 2 2 7 2 7" xfId="4916" xr:uid="{00000000-0005-0000-0000-0000B21D0000}"/>
    <cellStyle name="Normal 6 2 2 7 3" xfId="1646" xr:uid="{00000000-0005-0000-0000-0000B31D0000}"/>
    <cellStyle name="Normal 6 2 2 7 3 2" xfId="3603" xr:uid="{00000000-0005-0000-0000-0000B41D0000}"/>
    <cellStyle name="Normal 6 2 2 7 3 2 2" xfId="14269" xr:uid="{00000000-0005-0000-0000-0000B51D0000}"/>
    <cellStyle name="Normal 6 2 2 7 3 2 3" xfId="9580" xr:uid="{00000000-0005-0000-0000-0000B61D0000}"/>
    <cellStyle name="Normal 6 2 2 7 3 3" xfId="9581" xr:uid="{00000000-0005-0000-0000-0000B71D0000}"/>
    <cellStyle name="Normal 6 2 2 7 3 4" xfId="7242" xr:uid="{00000000-0005-0000-0000-0000B81D0000}"/>
    <cellStyle name="Normal 6 2 2 7 3 5" xfId="12456" xr:uid="{00000000-0005-0000-0000-0000B91D0000}"/>
    <cellStyle name="Normal 6 2 2 7 3 6" xfId="5417" xr:uid="{00000000-0005-0000-0000-0000BA1D0000}"/>
    <cellStyle name="Normal 6 2 2 7 4" xfId="2735" xr:uid="{00000000-0005-0000-0000-0000BB1D0000}"/>
    <cellStyle name="Normal 6 2 2 7 4 2" xfId="13401" xr:uid="{00000000-0005-0000-0000-0000BC1D0000}"/>
    <cellStyle name="Normal 6 2 2 7 4 3" xfId="9582" xr:uid="{00000000-0005-0000-0000-0000BD1D0000}"/>
    <cellStyle name="Normal 6 2 2 7 5" xfId="9583" xr:uid="{00000000-0005-0000-0000-0000BE1D0000}"/>
    <cellStyle name="Normal 6 2 2 7 6" xfId="6374" xr:uid="{00000000-0005-0000-0000-0000BF1D0000}"/>
    <cellStyle name="Normal 6 2 2 7 7" xfId="11588" xr:uid="{00000000-0005-0000-0000-0000C01D0000}"/>
    <cellStyle name="Normal 6 2 2 7 8" xfId="4549" xr:uid="{00000000-0005-0000-0000-0000C11D0000}"/>
    <cellStyle name="Normal 6 2 2 8" xfId="334" xr:uid="{00000000-0005-0000-0000-0000C21D0000}"/>
    <cellStyle name="Normal 6 2 2 8 2" xfId="962" xr:uid="{00000000-0005-0000-0000-0000C31D0000}"/>
    <cellStyle name="Normal 6 2 2 8 2 2" xfId="1649" xr:uid="{00000000-0005-0000-0000-0000C41D0000}"/>
    <cellStyle name="Normal 6 2 2 8 2 2 2" xfId="3606" xr:uid="{00000000-0005-0000-0000-0000C51D0000}"/>
    <cellStyle name="Normal 6 2 2 8 2 2 2 2" xfId="14272" xr:uid="{00000000-0005-0000-0000-0000C61D0000}"/>
    <cellStyle name="Normal 6 2 2 8 2 2 2 3" xfId="9584" xr:uid="{00000000-0005-0000-0000-0000C71D0000}"/>
    <cellStyle name="Normal 6 2 2 8 2 2 3" xfId="9585" xr:uid="{00000000-0005-0000-0000-0000C81D0000}"/>
    <cellStyle name="Normal 6 2 2 8 2 2 4" xfId="7245" xr:uid="{00000000-0005-0000-0000-0000C91D0000}"/>
    <cellStyle name="Normal 6 2 2 8 2 2 5" xfId="12459" xr:uid="{00000000-0005-0000-0000-0000CA1D0000}"/>
    <cellStyle name="Normal 6 2 2 8 2 2 6" xfId="5420" xr:uid="{00000000-0005-0000-0000-0000CB1D0000}"/>
    <cellStyle name="Normal 6 2 2 8 2 3" xfId="3008" xr:uid="{00000000-0005-0000-0000-0000CC1D0000}"/>
    <cellStyle name="Normal 6 2 2 8 2 3 2" xfId="13674" xr:uid="{00000000-0005-0000-0000-0000CD1D0000}"/>
    <cellStyle name="Normal 6 2 2 8 2 3 3" xfId="9586" xr:uid="{00000000-0005-0000-0000-0000CE1D0000}"/>
    <cellStyle name="Normal 6 2 2 8 2 4" xfId="9587" xr:uid="{00000000-0005-0000-0000-0000CF1D0000}"/>
    <cellStyle name="Normal 6 2 2 8 2 5" xfId="6647" xr:uid="{00000000-0005-0000-0000-0000D01D0000}"/>
    <cellStyle name="Normal 6 2 2 8 2 6" xfId="11861" xr:uid="{00000000-0005-0000-0000-0000D11D0000}"/>
    <cellStyle name="Normal 6 2 2 8 2 7" xfId="4822" xr:uid="{00000000-0005-0000-0000-0000D21D0000}"/>
    <cellStyle name="Normal 6 2 2 8 3" xfId="1648" xr:uid="{00000000-0005-0000-0000-0000D31D0000}"/>
    <cellStyle name="Normal 6 2 2 8 3 2" xfId="3605" xr:uid="{00000000-0005-0000-0000-0000D41D0000}"/>
    <cellStyle name="Normal 6 2 2 8 3 2 2" xfId="14271" xr:uid="{00000000-0005-0000-0000-0000D51D0000}"/>
    <cellStyle name="Normal 6 2 2 8 3 2 3" xfId="9588" xr:uid="{00000000-0005-0000-0000-0000D61D0000}"/>
    <cellStyle name="Normal 6 2 2 8 3 3" xfId="9589" xr:uid="{00000000-0005-0000-0000-0000D71D0000}"/>
    <cellStyle name="Normal 6 2 2 8 3 4" xfId="7244" xr:uid="{00000000-0005-0000-0000-0000D81D0000}"/>
    <cellStyle name="Normal 6 2 2 8 3 5" xfId="12458" xr:uid="{00000000-0005-0000-0000-0000D91D0000}"/>
    <cellStyle name="Normal 6 2 2 8 3 6" xfId="5419" xr:uid="{00000000-0005-0000-0000-0000DA1D0000}"/>
    <cellStyle name="Normal 6 2 2 8 4" xfId="2551" xr:uid="{00000000-0005-0000-0000-0000DB1D0000}"/>
    <cellStyle name="Normal 6 2 2 8 4 2" xfId="13217" xr:uid="{00000000-0005-0000-0000-0000DC1D0000}"/>
    <cellStyle name="Normal 6 2 2 8 4 3" xfId="9590" xr:uid="{00000000-0005-0000-0000-0000DD1D0000}"/>
    <cellStyle name="Normal 6 2 2 8 5" xfId="9591" xr:uid="{00000000-0005-0000-0000-0000DE1D0000}"/>
    <cellStyle name="Normal 6 2 2 8 6" xfId="6190" xr:uid="{00000000-0005-0000-0000-0000DF1D0000}"/>
    <cellStyle name="Normal 6 2 2 8 7" xfId="11404" xr:uid="{00000000-0005-0000-0000-0000E01D0000}"/>
    <cellStyle name="Normal 6 2 2 8 8" xfId="4365" xr:uid="{00000000-0005-0000-0000-0000E11D0000}"/>
    <cellStyle name="Normal 6 2 2 9" xfId="816" xr:uid="{00000000-0005-0000-0000-0000E21D0000}"/>
    <cellStyle name="Normal 6 2 2 9 2" xfId="1650" xr:uid="{00000000-0005-0000-0000-0000E31D0000}"/>
    <cellStyle name="Normal 6 2 2 9 2 2" xfId="3607" xr:uid="{00000000-0005-0000-0000-0000E41D0000}"/>
    <cellStyle name="Normal 6 2 2 9 2 2 2" xfId="14273" xr:uid="{00000000-0005-0000-0000-0000E51D0000}"/>
    <cellStyle name="Normal 6 2 2 9 2 2 3" xfId="9592" xr:uid="{00000000-0005-0000-0000-0000E61D0000}"/>
    <cellStyle name="Normal 6 2 2 9 2 3" xfId="9593" xr:uid="{00000000-0005-0000-0000-0000E71D0000}"/>
    <cellStyle name="Normal 6 2 2 9 2 4" xfId="7246" xr:uid="{00000000-0005-0000-0000-0000E81D0000}"/>
    <cellStyle name="Normal 6 2 2 9 2 5" xfId="12460" xr:uid="{00000000-0005-0000-0000-0000E91D0000}"/>
    <cellStyle name="Normal 6 2 2 9 2 6" xfId="5421" xr:uid="{00000000-0005-0000-0000-0000EA1D0000}"/>
    <cellStyle name="Normal 6 2 2 9 3" xfId="2873" xr:uid="{00000000-0005-0000-0000-0000EB1D0000}"/>
    <cellStyle name="Normal 6 2 2 9 3 2" xfId="13539" xr:uid="{00000000-0005-0000-0000-0000EC1D0000}"/>
    <cellStyle name="Normal 6 2 2 9 3 3" xfId="9594" xr:uid="{00000000-0005-0000-0000-0000ED1D0000}"/>
    <cellStyle name="Normal 6 2 2 9 4" xfId="9595" xr:uid="{00000000-0005-0000-0000-0000EE1D0000}"/>
    <cellStyle name="Normal 6 2 2 9 5" xfId="6512" xr:uid="{00000000-0005-0000-0000-0000EF1D0000}"/>
    <cellStyle name="Normal 6 2 2 9 6" xfId="11726" xr:uid="{00000000-0005-0000-0000-0000F01D0000}"/>
    <cellStyle name="Normal 6 2 2 9 7" xfId="4687" xr:uid="{00000000-0005-0000-0000-0000F11D0000}"/>
    <cellStyle name="Normal 6 2 3" xfId="100" xr:uid="{00000000-0005-0000-0000-0000F21D0000}"/>
    <cellStyle name="Normal 6 2 3 10" xfId="2124" xr:uid="{00000000-0005-0000-0000-0000F31D0000}"/>
    <cellStyle name="Normal 6 2 3 10 2" xfId="3983" xr:uid="{00000000-0005-0000-0000-0000F41D0000}"/>
    <cellStyle name="Normal 6 2 3 10 2 2" xfId="14646" xr:uid="{00000000-0005-0000-0000-0000F51D0000}"/>
    <cellStyle name="Normal 6 2 3 10 2 3" xfId="9596" xr:uid="{00000000-0005-0000-0000-0000F61D0000}"/>
    <cellStyle name="Normal 6 2 3 10 3" xfId="9597" xr:uid="{00000000-0005-0000-0000-0000F71D0000}"/>
    <cellStyle name="Normal 6 2 3 10 4" xfId="7622" xr:uid="{00000000-0005-0000-0000-0000F81D0000}"/>
    <cellStyle name="Normal 6 2 3 10 5" xfId="12833" xr:uid="{00000000-0005-0000-0000-0000F91D0000}"/>
    <cellStyle name="Normal 6 2 3 10 6" xfId="5794" xr:uid="{00000000-0005-0000-0000-0000FA1D0000}"/>
    <cellStyle name="Normal 6 2 3 11" xfId="2275" xr:uid="{00000000-0005-0000-0000-0000FB1D0000}"/>
    <cellStyle name="Normal 6 2 3 11 2" xfId="4119" xr:uid="{00000000-0005-0000-0000-0000FC1D0000}"/>
    <cellStyle name="Normal 6 2 3 11 2 2" xfId="14782" xr:uid="{00000000-0005-0000-0000-0000FD1D0000}"/>
    <cellStyle name="Normal 6 2 3 11 2 3" xfId="9598" xr:uid="{00000000-0005-0000-0000-0000FE1D0000}"/>
    <cellStyle name="Normal 6 2 3 11 3" xfId="7758" xr:uid="{00000000-0005-0000-0000-0000FF1D0000}"/>
    <cellStyle name="Normal 6 2 3 11 4" xfId="12969" xr:uid="{00000000-0005-0000-0000-0000001E0000}"/>
    <cellStyle name="Normal 6 2 3 11 5" xfId="5930" xr:uid="{00000000-0005-0000-0000-0000011E0000}"/>
    <cellStyle name="Normal 6 2 3 12" xfId="2458" xr:uid="{00000000-0005-0000-0000-0000021E0000}"/>
    <cellStyle name="Normal 6 2 3 12 2" xfId="9599" xr:uid="{00000000-0005-0000-0000-0000031E0000}"/>
    <cellStyle name="Normal 6 2 3 12 3" xfId="13126" xr:uid="{00000000-0005-0000-0000-0000041E0000}"/>
    <cellStyle name="Normal 6 2 3 12 4" xfId="6070" xr:uid="{00000000-0005-0000-0000-0000051E0000}"/>
    <cellStyle name="Normal 6 2 3 13" xfId="9600" xr:uid="{00000000-0005-0000-0000-0000061E0000}"/>
    <cellStyle name="Normal 6 2 3 14" xfId="6097" xr:uid="{00000000-0005-0000-0000-0000071E0000}"/>
    <cellStyle name="Normal 6 2 3 15" xfId="11313" xr:uid="{00000000-0005-0000-0000-0000081E0000}"/>
    <cellStyle name="Normal 6 2 3 16" xfId="4274" xr:uid="{00000000-0005-0000-0000-0000091E0000}"/>
    <cellStyle name="Normal 6 2 3 2" xfId="556" xr:uid="{00000000-0005-0000-0000-00000A1E0000}"/>
    <cellStyle name="Normal 6 2 3 2 10" xfId="11503" xr:uid="{00000000-0005-0000-0000-00000B1E0000}"/>
    <cellStyle name="Normal 6 2 3 2 11" xfId="4464" xr:uid="{00000000-0005-0000-0000-00000C1E0000}"/>
    <cellStyle name="Normal 6 2 3 2 2" xfId="717" xr:uid="{00000000-0005-0000-0000-00000D1E0000}"/>
    <cellStyle name="Normal 6 2 3 2 2 2" xfId="1183" xr:uid="{00000000-0005-0000-0000-00000E1E0000}"/>
    <cellStyle name="Normal 6 2 3 2 2 2 2" xfId="1653" xr:uid="{00000000-0005-0000-0000-00000F1E0000}"/>
    <cellStyle name="Normal 6 2 3 2 2 2 2 2" xfId="3610" xr:uid="{00000000-0005-0000-0000-0000101E0000}"/>
    <cellStyle name="Normal 6 2 3 2 2 2 2 2 2" xfId="14276" xr:uid="{00000000-0005-0000-0000-0000111E0000}"/>
    <cellStyle name="Normal 6 2 3 2 2 2 2 2 3" xfId="9601" xr:uid="{00000000-0005-0000-0000-0000121E0000}"/>
    <cellStyle name="Normal 6 2 3 2 2 2 2 3" xfId="9602" xr:uid="{00000000-0005-0000-0000-0000131E0000}"/>
    <cellStyle name="Normal 6 2 3 2 2 2 2 4" xfId="7249" xr:uid="{00000000-0005-0000-0000-0000141E0000}"/>
    <cellStyle name="Normal 6 2 3 2 2 2 2 5" xfId="12463" xr:uid="{00000000-0005-0000-0000-0000151E0000}"/>
    <cellStyle name="Normal 6 2 3 2 2 2 2 6" xfId="5424" xr:uid="{00000000-0005-0000-0000-0000161E0000}"/>
    <cellStyle name="Normal 6 2 3 2 2 2 3" xfId="3152" xr:uid="{00000000-0005-0000-0000-0000171E0000}"/>
    <cellStyle name="Normal 6 2 3 2 2 2 3 2" xfId="13818" xr:uid="{00000000-0005-0000-0000-0000181E0000}"/>
    <cellStyle name="Normal 6 2 3 2 2 2 3 3" xfId="9603" xr:uid="{00000000-0005-0000-0000-0000191E0000}"/>
    <cellStyle name="Normal 6 2 3 2 2 2 4" xfId="9604" xr:uid="{00000000-0005-0000-0000-00001A1E0000}"/>
    <cellStyle name="Normal 6 2 3 2 2 2 5" xfId="6791" xr:uid="{00000000-0005-0000-0000-00001B1E0000}"/>
    <cellStyle name="Normal 6 2 3 2 2 2 6" xfId="12005" xr:uid="{00000000-0005-0000-0000-00001C1E0000}"/>
    <cellStyle name="Normal 6 2 3 2 2 2 7" xfId="4966" xr:uid="{00000000-0005-0000-0000-00001D1E0000}"/>
    <cellStyle name="Normal 6 2 3 2 2 3" xfId="1652" xr:uid="{00000000-0005-0000-0000-00001E1E0000}"/>
    <cellStyle name="Normal 6 2 3 2 2 3 2" xfId="3609" xr:uid="{00000000-0005-0000-0000-00001F1E0000}"/>
    <cellStyle name="Normal 6 2 3 2 2 3 2 2" xfId="14275" xr:uid="{00000000-0005-0000-0000-0000201E0000}"/>
    <cellStyle name="Normal 6 2 3 2 2 3 2 3" xfId="9605" xr:uid="{00000000-0005-0000-0000-0000211E0000}"/>
    <cellStyle name="Normal 6 2 3 2 2 3 3" xfId="9606" xr:uid="{00000000-0005-0000-0000-0000221E0000}"/>
    <cellStyle name="Normal 6 2 3 2 2 3 4" xfId="7248" xr:uid="{00000000-0005-0000-0000-0000231E0000}"/>
    <cellStyle name="Normal 6 2 3 2 2 3 5" xfId="12462" xr:uid="{00000000-0005-0000-0000-0000241E0000}"/>
    <cellStyle name="Normal 6 2 3 2 2 3 6" xfId="5423" xr:uid="{00000000-0005-0000-0000-0000251E0000}"/>
    <cellStyle name="Normal 6 2 3 2 2 4" xfId="2785" xr:uid="{00000000-0005-0000-0000-0000261E0000}"/>
    <cellStyle name="Normal 6 2 3 2 2 4 2" xfId="13451" xr:uid="{00000000-0005-0000-0000-0000271E0000}"/>
    <cellStyle name="Normal 6 2 3 2 2 4 3" xfId="9607" xr:uid="{00000000-0005-0000-0000-0000281E0000}"/>
    <cellStyle name="Normal 6 2 3 2 2 5" xfId="9608" xr:uid="{00000000-0005-0000-0000-0000291E0000}"/>
    <cellStyle name="Normal 6 2 3 2 2 6" xfId="6424" xr:uid="{00000000-0005-0000-0000-00002A1E0000}"/>
    <cellStyle name="Normal 6 2 3 2 2 7" xfId="11638" xr:uid="{00000000-0005-0000-0000-00002B1E0000}"/>
    <cellStyle name="Normal 6 2 3 2 2 8" xfId="4599" xr:uid="{00000000-0005-0000-0000-00002C1E0000}"/>
    <cellStyle name="Normal 6 2 3 2 3" xfId="870" xr:uid="{00000000-0005-0000-0000-00002D1E0000}"/>
    <cellStyle name="Normal 6 2 3 2 3 2" xfId="1654" xr:uid="{00000000-0005-0000-0000-00002E1E0000}"/>
    <cellStyle name="Normal 6 2 3 2 3 2 2" xfId="3611" xr:uid="{00000000-0005-0000-0000-00002F1E0000}"/>
    <cellStyle name="Normal 6 2 3 2 3 2 2 2" xfId="14277" xr:uid="{00000000-0005-0000-0000-0000301E0000}"/>
    <cellStyle name="Normal 6 2 3 2 3 2 2 3" xfId="9609" xr:uid="{00000000-0005-0000-0000-0000311E0000}"/>
    <cellStyle name="Normal 6 2 3 2 3 2 3" xfId="9610" xr:uid="{00000000-0005-0000-0000-0000321E0000}"/>
    <cellStyle name="Normal 6 2 3 2 3 2 4" xfId="7250" xr:uid="{00000000-0005-0000-0000-0000331E0000}"/>
    <cellStyle name="Normal 6 2 3 2 3 2 5" xfId="12464" xr:uid="{00000000-0005-0000-0000-0000341E0000}"/>
    <cellStyle name="Normal 6 2 3 2 3 2 6" xfId="5425" xr:uid="{00000000-0005-0000-0000-0000351E0000}"/>
    <cellStyle name="Normal 6 2 3 2 3 3" xfId="2923" xr:uid="{00000000-0005-0000-0000-0000361E0000}"/>
    <cellStyle name="Normal 6 2 3 2 3 3 2" xfId="13589" xr:uid="{00000000-0005-0000-0000-0000371E0000}"/>
    <cellStyle name="Normal 6 2 3 2 3 3 3" xfId="9611" xr:uid="{00000000-0005-0000-0000-0000381E0000}"/>
    <cellStyle name="Normal 6 2 3 2 3 4" xfId="9612" xr:uid="{00000000-0005-0000-0000-0000391E0000}"/>
    <cellStyle name="Normal 6 2 3 2 3 5" xfId="6562" xr:uid="{00000000-0005-0000-0000-00003A1E0000}"/>
    <cellStyle name="Normal 6 2 3 2 3 6" xfId="11776" xr:uid="{00000000-0005-0000-0000-00003B1E0000}"/>
    <cellStyle name="Normal 6 2 3 2 3 7" xfId="4737" xr:uid="{00000000-0005-0000-0000-00003C1E0000}"/>
    <cellStyle name="Normal 6 2 3 2 4" xfId="1651" xr:uid="{00000000-0005-0000-0000-00003D1E0000}"/>
    <cellStyle name="Normal 6 2 3 2 4 2" xfId="3608" xr:uid="{00000000-0005-0000-0000-00003E1E0000}"/>
    <cellStyle name="Normal 6 2 3 2 4 2 2" xfId="14274" xr:uid="{00000000-0005-0000-0000-00003F1E0000}"/>
    <cellStyle name="Normal 6 2 3 2 4 2 3" xfId="9613" xr:uid="{00000000-0005-0000-0000-0000401E0000}"/>
    <cellStyle name="Normal 6 2 3 2 4 3" xfId="9614" xr:uid="{00000000-0005-0000-0000-0000411E0000}"/>
    <cellStyle name="Normal 6 2 3 2 4 4" xfId="7247" xr:uid="{00000000-0005-0000-0000-0000421E0000}"/>
    <cellStyle name="Normal 6 2 3 2 4 5" xfId="12461" xr:uid="{00000000-0005-0000-0000-0000431E0000}"/>
    <cellStyle name="Normal 6 2 3 2 4 6" xfId="5422" xr:uid="{00000000-0005-0000-0000-0000441E0000}"/>
    <cellStyle name="Normal 6 2 3 2 5" xfId="2178" xr:uid="{00000000-0005-0000-0000-0000451E0000}"/>
    <cellStyle name="Normal 6 2 3 2 5 2" xfId="4031" xr:uid="{00000000-0005-0000-0000-0000461E0000}"/>
    <cellStyle name="Normal 6 2 3 2 5 2 2" xfId="14694" xr:uid="{00000000-0005-0000-0000-0000471E0000}"/>
    <cellStyle name="Normal 6 2 3 2 5 2 3" xfId="9615" xr:uid="{00000000-0005-0000-0000-0000481E0000}"/>
    <cellStyle name="Normal 6 2 3 2 5 3" xfId="9616" xr:uid="{00000000-0005-0000-0000-0000491E0000}"/>
    <cellStyle name="Normal 6 2 3 2 5 4" xfId="7670" xr:uid="{00000000-0005-0000-0000-00004A1E0000}"/>
    <cellStyle name="Normal 6 2 3 2 5 5" xfId="12881" xr:uid="{00000000-0005-0000-0000-00004B1E0000}"/>
    <cellStyle name="Normal 6 2 3 2 5 6" xfId="5842" xr:uid="{00000000-0005-0000-0000-00004C1E0000}"/>
    <cellStyle name="Normal 6 2 3 2 6" xfId="2322" xr:uid="{00000000-0005-0000-0000-00004D1E0000}"/>
    <cellStyle name="Normal 6 2 3 2 6 2" xfId="4166" xr:uid="{00000000-0005-0000-0000-00004E1E0000}"/>
    <cellStyle name="Normal 6 2 3 2 6 2 2" xfId="14829" xr:uid="{00000000-0005-0000-0000-00004F1E0000}"/>
    <cellStyle name="Normal 6 2 3 2 6 2 3" xfId="9617" xr:uid="{00000000-0005-0000-0000-0000501E0000}"/>
    <cellStyle name="Normal 6 2 3 2 6 3" xfId="7805" xr:uid="{00000000-0005-0000-0000-0000511E0000}"/>
    <cellStyle name="Normal 6 2 3 2 6 4" xfId="13016" xr:uid="{00000000-0005-0000-0000-0000521E0000}"/>
    <cellStyle name="Normal 6 2 3 2 6 5" xfId="5977" xr:uid="{00000000-0005-0000-0000-0000531E0000}"/>
    <cellStyle name="Normal 6 2 3 2 7" xfId="2650" xr:uid="{00000000-0005-0000-0000-0000541E0000}"/>
    <cellStyle name="Normal 6 2 3 2 7 2" xfId="13316" xr:uid="{00000000-0005-0000-0000-0000551E0000}"/>
    <cellStyle name="Normal 6 2 3 2 7 3" xfId="9618" xr:uid="{00000000-0005-0000-0000-0000561E0000}"/>
    <cellStyle name="Normal 6 2 3 2 8" xfId="9619" xr:uid="{00000000-0005-0000-0000-0000571E0000}"/>
    <cellStyle name="Normal 6 2 3 2 9" xfId="6289" xr:uid="{00000000-0005-0000-0000-0000581E0000}"/>
    <cellStyle name="Normal 6 2 3 3" xfId="619" xr:uid="{00000000-0005-0000-0000-0000591E0000}"/>
    <cellStyle name="Normal 6 2 3 3 10" xfId="11545" xr:uid="{00000000-0005-0000-0000-00005A1E0000}"/>
    <cellStyle name="Normal 6 2 3 3 11" xfId="4506" xr:uid="{00000000-0005-0000-0000-00005B1E0000}"/>
    <cellStyle name="Normal 6 2 3 3 2" xfId="760" xr:uid="{00000000-0005-0000-0000-00005C1E0000}"/>
    <cellStyle name="Normal 6 2 3 3 2 2" xfId="1225" xr:uid="{00000000-0005-0000-0000-00005D1E0000}"/>
    <cellStyle name="Normal 6 2 3 3 2 2 2" xfId="1657" xr:uid="{00000000-0005-0000-0000-00005E1E0000}"/>
    <cellStyle name="Normal 6 2 3 3 2 2 2 2" xfId="3614" xr:uid="{00000000-0005-0000-0000-00005F1E0000}"/>
    <cellStyle name="Normal 6 2 3 3 2 2 2 2 2" xfId="14280" xr:uid="{00000000-0005-0000-0000-0000601E0000}"/>
    <cellStyle name="Normal 6 2 3 3 2 2 2 2 3" xfId="9620" xr:uid="{00000000-0005-0000-0000-0000611E0000}"/>
    <cellStyle name="Normal 6 2 3 3 2 2 2 3" xfId="9621" xr:uid="{00000000-0005-0000-0000-0000621E0000}"/>
    <cellStyle name="Normal 6 2 3 3 2 2 2 4" xfId="7253" xr:uid="{00000000-0005-0000-0000-0000631E0000}"/>
    <cellStyle name="Normal 6 2 3 3 2 2 2 5" xfId="12467" xr:uid="{00000000-0005-0000-0000-0000641E0000}"/>
    <cellStyle name="Normal 6 2 3 3 2 2 2 6" xfId="5428" xr:uid="{00000000-0005-0000-0000-0000651E0000}"/>
    <cellStyle name="Normal 6 2 3 3 2 2 3" xfId="3194" xr:uid="{00000000-0005-0000-0000-0000661E0000}"/>
    <cellStyle name="Normal 6 2 3 3 2 2 3 2" xfId="13860" xr:uid="{00000000-0005-0000-0000-0000671E0000}"/>
    <cellStyle name="Normal 6 2 3 3 2 2 3 3" xfId="9622" xr:uid="{00000000-0005-0000-0000-0000681E0000}"/>
    <cellStyle name="Normal 6 2 3 3 2 2 4" xfId="9623" xr:uid="{00000000-0005-0000-0000-0000691E0000}"/>
    <cellStyle name="Normal 6 2 3 3 2 2 5" xfId="6833" xr:uid="{00000000-0005-0000-0000-00006A1E0000}"/>
    <cellStyle name="Normal 6 2 3 3 2 2 6" xfId="12047" xr:uid="{00000000-0005-0000-0000-00006B1E0000}"/>
    <cellStyle name="Normal 6 2 3 3 2 2 7" xfId="5008" xr:uid="{00000000-0005-0000-0000-00006C1E0000}"/>
    <cellStyle name="Normal 6 2 3 3 2 3" xfId="1656" xr:uid="{00000000-0005-0000-0000-00006D1E0000}"/>
    <cellStyle name="Normal 6 2 3 3 2 3 2" xfId="3613" xr:uid="{00000000-0005-0000-0000-00006E1E0000}"/>
    <cellStyle name="Normal 6 2 3 3 2 3 2 2" xfId="14279" xr:uid="{00000000-0005-0000-0000-00006F1E0000}"/>
    <cellStyle name="Normal 6 2 3 3 2 3 2 3" xfId="9624" xr:uid="{00000000-0005-0000-0000-0000701E0000}"/>
    <cellStyle name="Normal 6 2 3 3 2 3 3" xfId="9625" xr:uid="{00000000-0005-0000-0000-0000711E0000}"/>
    <cellStyle name="Normal 6 2 3 3 2 3 4" xfId="7252" xr:uid="{00000000-0005-0000-0000-0000721E0000}"/>
    <cellStyle name="Normal 6 2 3 3 2 3 5" xfId="12466" xr:uid="{00000000-0005-0000-0000-0000731E0000}"/>
    <cellStyle name="Normal 6 2 3 3 2 3 6" xfId="5427" xr:uid="{00000000-0005-0000-0000-0000741E0000}"/>
    <cellStyle name="Normal 6 2 3 3 2 4" xfId="2827" xr:uid="{00000000-0005-0000-0000-0000751E0000}"/>
    <cellStyle name="Normal 6 2 3 3 2 4 2" xfId="13493" xr:uid="{00000000-0005-0000-0000-0000761E0000}"/>
    <cellStyle name="Normal 6 2 3 3 2 4 3" xfId="9626" xr:uid="{00000000-0005-0000-0000-0000771E0000}"/>
    <cellStyle name="Normal 6 2 3 3 2 5" xfId="9627" xr:uid="{00000000-0005-0000-0000-0000781E0000}"/>
    <cellStyle name="Normal 6 2 3 3 2 6" xfId="6466" xr:uid="{00000000-0005-0000-0000-0000791E0000}"/>
    <cellStyle name="Normal 6 2 3 3 2 7" xfId="11680" xr:uid="{00000000-0005-0000-0000-00007A1E0000}"/>
    <cellStyle name="Normal 6 2 3 3 2 8" xfId="4641" xr:uid="{00000000-0005-0000-0000-00007B1E0000}"/>
    <cellStyle name="Normal 6 2 3 3 3" xfId="913" xr:uid="{00000000-0005-0000-0000-00007C1E0000}"/>
    <cellStyle name="Normal 6 2 3 3 3 2" xfId="1658" xr:uid="{00000000-0005-0000-0000-00007D1E0000}"/>
    <cellStyle name="Normal 6 2 3 3 3 2 2" xfId="3615" xr:uid="{00000000-0005-0000-0000-00007E1E0000}"/>
    <cellStyle name="Normal 6 2 3 3 3 2 2 2" xfId="14281" xr:uid="{00000000-0005-0000-0000-00007F1E0000}"/>
    <cellStyle name="Normal 6 2 3 3 3 2 2 3" xfId="9628" xr:uid="{00000000-0005-0000-0000-0000801E0000}"/>
    <cellStyle name="Normal 6 2 3 3 3 2 3" xfId="9629" xr:uid="{00000000-0005-0000-0000-0000811E0000}"/>
    <cellStyle name="Normal 6 2 3 3 3 2 4" xfId="7254" xr:uid="{00000000-0005-0000-0000-0000821E0000}"/>
    <cellStyle name="Normal 6 2 3 3 3 2 5" xfId="12468" xr:uid="{00000000-0005-0000-0000-0000831E0000}"/>
    <cellStyle name="Normal 6 2 3 3 3 2 6" xfId="5429" xr:uid="{00000000-0005-0000-0000-0000841E0000}"/>
    <cellStyle name="Normal 6 2 3 3 3 3" xfId="2965" xr:uid="{00000000-0005-0000-0000-0000851E0000}"/>
    <cellStyle name="Normal 6 2 3 3 3 3 2" xfId="13631" xr:uid="{00000000-0005-0000-0000-0000861E0000}"/>
    <cellStyle name="Normal 6 2 3 3 3 3 3" xfId="9630" xr:uid="{00000000-0005-0000-0000-0000871E0000}"/>
    <cellStyle name="Normal 6 2 3 3 3 4" xfId="9631" xr:uid="{00000000-0005-0000-0000-0000881E0000}"/>
    <cellStyle name="Normal 6 2 3 3 3 5" xfId="6604" xr:uid="{00000000-0005-0000-0000-0000891E0000}"/>
    <cellStyle name="Normal 6 2 3 3 3 6" xfId="11818" xr:uid="{00000000-0005-0000-0000-00008A1E0000}"/>
    <cellStyle name="Normal 6 2 3 3 3 7" xfId="4779" xr:uid="{00000000-0005-0000-0000-00008B1E0000}"/>
    <cellStyle name="Normal 6 2 3 3 4" xfId="1655" xr:uid="{00000000-0005-0000-0000-00008C1E0000}"/>
    <cellStyle name="Normal 6 2 3 3 4 2" xfId="3612" xr:uid="{00000000-0005-0000-0000-00008D1E0000}"/>
    <cellStyle name="Normal 6 2 3 3 4 2 2" xfId="14278" xr:uid="{00000000-0005-0000-0000-00008E1E0000}"/>
    <cellStyle name="Normal 6 2 3 3 4 2 3" xfId="9632" xr:uid="{00000000-0005-0000-0000-00008F1E0000}"/>
    <cellStyle name="Normal 6 2 3 3 4 3" xfId="9633" xr:uid="{00000000-0005-0000-0000-0000901E0000}"/>
    <cellStyle name="Normal 6 2 3 3 4 4" xfId="7251" xr:uid="{00000000-0005-0000-0000-0000911E0000}"/>
    <cellStyle name="Normal 6 2 3 3 4 5" xfId="12465" xr:uid="{00000000-0005-0000-0000-0000921E0000}"/>
    <cellStyle name="Normal 6 2 3 3 4 6" xfId="5426" xr:uid="{00000000-0005-0000-0000-0000931E0000}"/>
    <cellStyle name="Normal 6 2 3 3 5" xfId="2220" xr:uid="{00000000-0005-0000-0000-0000941E0000}"/>
    <cellStyle name="Normal 6 2 3 3 5 2" xfId="4073" xr:uid="{00000000-0005-0000-0000-0000951E0000}"/>
    <cellStyle name="Normal 6 2 3 3 5 2 2" xfId="14736" xr:uid="{00000000-0005-0000-0000-0000961E0000}"/>
    <cellStyle name="Normal 6 2 3 3 5 2 3" xfId="9634" xr:uid="{00000000-0005-0000-0000-0000971E0000}"/>
    <cellStyle name="Normal 6 2 3 3 5 3" xfId="9635" xr:uid="{00000000-0005-0000-0000-0000981E0000}"/>
    <cellStyle name="Normal 6 2 3 3 5 4" xfId="7712" xr:uid="{00000000-0005-0000-0000-0000991E0000}"/>
    <cellStyle name="Normal 6 2 3 3 5 5" xfId="12923" xr:uid="{00000000-0005-0000-0000-00009A1E0000}"/>
    <cellStyle name="Normal 6 2 3 3 5 6" xfId="5884" xr:uid="{00000000-0005-0000-0000-00009B1E0000}"/>
    <cellStyle name="Normal 6 2 3 3 6" xfId="2364" xr:uid="{00000000-0005-0000-0000-00009C1E0000}"/>
    <cellStyle name="Normal 6 2 3 3 6 2" xfId="4208" xr:uid="{00000000-0005-0000-0000-00009D1E0000}"/>
    <cellStyle name="Normal 6 2 3 3 6 2 2" xfId="14871" xr:uid="{00000000-0005-0000-0000-00009E1E0000}"/>
    <cellStyle name="Normal 6 2 3 3 6 2 3" xfId="9636" xr:uid="{00000000-0005-0000-0000-00009F1E0000}"/>
    <cellStyle name="Normal 6 2 3 3 6 3" xfId="7847" xr:uid="{00000000-0005-0000-0000-0000A01E0000}"/>
    <cellStyle name="Normal 6 2 3 3 6 4" xfId="13058" xr:uid="{00000000-0005-0000-0000-0000A11E0000}"/>
    <cellStyle name="Normal 6 2 3 3 6 5" xfId="6019" xr:uid="{00000000-0005-0000-0000-0000A21E0000}"/>
    <cellStyle name="Normal 6 2 3 3 7" xfId="2692" xr:uid="{00000000-0005-0000-0000-0000A31E0000}"/>
    <cellStyle name="Normal 6 2 3 3 7 2" xfId="13358" xr:uid="{00000000-0005-0000-0000-0000A41E0000}"/>
    <cellStyle name="Normal 6 2 3 3 7 3" xfId="9637" xr:uid="{00000000-0005-0000-0000-0000A51E0000}"/>
    <cellStyle name="Normal 6 2 3 3 8" xfId="9638" xr:uid="{00000000-0005-0000-0000-0000A61E0000}"/>
    <cellStyle name="Normal 6 2 3 3 9" xfId="6331" xr:uid="{00000000-0005-0000-0000-0000A71E0000}"/>
    <cellStyle name="Normal 6 2 3 4" xfId="453" xr:uid="{00000000-0005-0000-0000-0000A81E0000}"/>
    <cellStyle name="Normal 6 2 3 4 2" xfId="1023" xr:uid="{00000000-0005-0000-0000-0000A91E0000}"/>
    <cellStyle name="Normal 6 2 3 4 2 2" xfId="1660" xr:uid="{00000000-0005-0000-0000-0000AA1E0000}"/>
    <cellStyle name="Normal 6 2 3 4 2 2 2" xfId="3617" xr:uid="{00000000-0005-0000-0000-0000AB1E0000}"/>
    <cellStyle name="Normal 6 2 3 4 2 2 2 2" xfId="14283" xr:uid="{00000000-0005-0000-0000-0000AC1E0000}"/>
    <cellStyle name="Normal 6 2 3 4 2 2 2 3" xfId="9639" xr:uid="{00000000-0005-0000-0000-0000AD1E0000}"/>
    <cellStyle name="Normal 6 2 3 4 2 2 3" xfId="9640" xr:uid="{00000000-0005-0000-0000-0000AE1E0000}"/>
    <cellStyle name="Normal 6 2 3 4 2 2 4" xfId="7256" xr:uid="{00000000-0005-0000-0000-0000AF1E0000}"/>
    <cellStyle name="Normal 6 2 3 4 2 2 5" xfId="12470" xr:uid="{00000000-0005-0000-0000-0000B01E0000}"/>
    <cellStyle name="Normal 6 2 3 4 2 2 6" xfId="5431" xr:uid="{00000000-0005-0000-0000-0000B11E0000}"/>
    <cellStyle name="Normal 6 2 3 4 2 3" xfId="3055" xr:uid="{00000000-0005-0000-0000-0000B21E0000}"/>
    <cellStyle name="Normal 6 2 3 4 2 3 2" xfId="13721" xr:uid="{00000000-0005-0000-0000-0000B31E0000}"/>
    <cellStyle name="Normal 6 2 3 4 2 3 3" xfId="9641" xr:uid="{00000000-0005-0000-0000-0000B41E0000}"/>
    <cellStyle name="Normal 6 2 3 4 2 4" xfId="9642" xr:uid="{00000000-0005-0000-0000-0000B51E0000}"/>
    <cellStyle name="Normal 6 2 3 4 2 5" xfId="6694" xr:uid="{00000000-0005-0000-0000-0000B61E0000}"/>
    <cellStyle name="Normal 6 2 3 4 2 6" xfId="11908" xr:uid="{00000000-0005-0000-0000-0000B71E0000}"/>
    <cellStyle name="Normal 6 2 3 4 2 7" xfId="4869" xr:uid="{00000000-0005-0000-0000-0000B81E0000}"/>
    <cellStyle name="Normal 6 2 3 4 3" xfId="1659" xr:uid="{00000000-0005-0000-0000-0000B91E0000}"/>
    <cellStyle name="Normal 6 2 3 4 3 2" xfId="3616" xr:uid="{00000000-0005-0000-0000-0000BA1E0000}"/>
    <cellStyle name="Normal 6 2 3 4 3 2 2" xfId="14282" xr:uid="{00000000-0005-0000-0000-0000BB1E0000}"/>
    <cellStyle name="Normal 6 2 3 4 3 2 3" xfId="9643" xr:uid="{00000000-0005-0000-0000-0000BC1E0000}"/>
    <cellStyle name="Normal 6 2 3 4 3 3" xfId="9644" xr:uid="{00000000-0005-0000-0000-0000BD1E0000}"/>
    <cellStyle name="Normal 6 2 3 4 3 4" xfId="7255" xr:uid="{00000000-0005-0000-0000-0000BE1E0000}"/>
    <cellStyle name="Normal 6 2 3 4 3 5" xfId="12469" xr:uid="{00000000-0005-0000-0000-0000BF1E0000}"/>
    <cellStyle name="Normal 6 2 3 4 3 6" xfId="5430" xr:uid="{00000000-0005-0000-0000-0000C01E0000}"/>
    <cellStyle name="Normal 6 2 3 4 4" xfId="2603" xr:uid="{00000000-0005-0000-0000-0000C11E0000}"/>
    <cellStyle name="Normal 6 2 3 4 4 2" xfId="13269" xr:uid="{00000000-0005-0000-0000-0000C21E0000}"/>
    <cellStyle name="Normal 6 2 3 4 4 3" xfId="9645" xr:uid="{00000000-0005-0000-0000-0000C31E0000}"/>
    <cellStyle name="Normal 6 2 3 4 5" xfId="9646" xr:uid="{00000000-0005-0000-0000-0000C41E0000}"/>
    <cellStyle name="Normal 6 2 3 4 6" xfId="6242" xr:uid="{00000000-0005-0000-0000-0000C51E0000}"/>
    <cellStyle name="Normal 6 2 3 4 7" xfId="11456" xr:uid="{00000000-0005-0000-0000-0000C61E0000}"/>
    <cellStyle name="Normal 6 2 3 4 8" xfId="4417" xr:uid="{00000000-0005-0000-0000-0000C71E0000}"/>
    <cellStyle name="Normal 6 2 3 5" xfId="670" xr:uid="{00000000-0005-0000-0000-0000C81E0000}"/>
    <cellStyle name="Normal 6 2 3 5 2" xfId="1136" xr:uid="{00000000-0005-0000-0000-0000C91E0000}"/>
    <cellStyle name="Normal 6 2 3 5 2 2" xfId="1662" xr:uid="{00000000-0005-0000-0000-0000CA1E0000}"/>
    <cellStyle name="Normal 6 2 3 5 2 2 2" xfId="3619" xr:uid="{00000000-0005-0000-0000-0000CB1E0000}"/>
    <cellStyle name="Normal 6 2 3 5 2 2 2 2" xfId="14285" xr:uid="{00000000-0005-0000-0000-0000CC1E0000}"/>
    <cellStyle name="Normal 6 2 3 5 2 2 2 3" xfId="9647" xr:uid="{00000000-0005-0000-0000-0000CD1E0000}"/>
    <cellStyle name="Normal 6 2 3 5 2 2 3" xfId="9648" xr:uid="{00000000-0005-0000-0000-0000CE1E0000}"/>
    <cellStyle name="Normal 6 2 3 5 2 2 4" xfId="7258" xr:uid="{00000000-0005-0000-0000-0000CF1E0000}"/>
    <cellStyle name="Normal 6 2 3 5 2 2 5" xfId="12472" xr:uid="{00000000-0005-0000-0000-0000D01E0000}"/>
    <cellStyle name="Normal 6 2 3 5 2 2 6" xfId="5433" xr:uid="{00000000-0005-0000-0000-0000D11E0000}"/>
    <cellStyle name="Normal 6 2 3 5 2 3" xfId="3105" xr:uid="{00000000-0005-0000-0000-0000D21E0000}"/>
    <cellStyle name="Normal 6 2 3 5 2 3 2" xfId="13771" xr:uid="{00000000-0005-0000-0000-0000D31E0000}"/>
    <cellStyle name="Normal 6 2 3 5 2 3 3" xfId="9649" xr:uid="{00000000-0005-0000-0000-0000D41E0000}"/>
    <cellStyle name="Normal 6 2 3 5 2 4" xfId="9650" xr:uid="{00000000-0005-0000-0000-0000D51E0000}"/>
    <cellStyle name="Normal 6 2 3 5 2 5" xfId="6744" xr:uid="{00000000-0005-0000-0000-0000D61E0000}"/>
    <cellStyle name="Normal 6 2 3 5 2 6" xfId="11958" xr:uid="{00000000-0005-0000-0000-0000D71E0000}"/>
    <cellStyle name="Normal 6 2 3 5 2 7" xfId="4919" xr:uid="{00000000-0005-0000-0000-0000D81E0000}"/>
    <cellStyle name="Normal 6 2 3 5 3" xfId="1661" xr:uid="{00000000-0005-0000-0000-0000D91E0000}"/>
    <cellStyle name="Normal 6 2 3 5 3 2" xfId="3618" xr:uid="{00000000-0005-0000-0000-0000DA1E0000}"/>
    <cellStyle name="Normal 6 2 3 5 3 2 2" xfId="14284" xr:uid="{00000000-0005-0000-0000-0000DB1E0000}"/>
    <cellStyle name="Normal 6 2 3 5 3 2 3" xfId="9651" xr:uid="{00000000-0005-0000-0000-0000DC1E0000}"/>
    <cellStyle name="Normal 6 2 3 5 3 3" xfId="9652" xr:uid="{00000000-0005-0000-0000-0000DD1E0000}"/>
    <cellStyle name="Normal 6 2 3 5 3 4" xfId="7257" xr:uid="{00000000-0005-0000-0000-0000DE1E0000}"/>
    <cellStyle name="Normal 6 2 3 5 3 5" xfId="12471" xr:uid="{00000000-0005-0000-0000-0000DF1E0000}"/>
    <cellStyle name="Normal 6 2 3 5 3 6" xfId="5432" xr:uid="{00000000-0005-0000-0000-0000E01E0000}"/>
    <cellStyle name="Normal 6 2 3 5 4" xfId="2738" xr:uid="{00000000-0005-0000-0000-0000E11E0000}"/>
    <cellStyle name="Normal 6 2 3 5 4 2" xfId="13404" xr:uid="{00000000-0005-0000-0000-0000E21E0000}"/>
    <cellStyle name="Normal 6 2 3 5 4 3" xfId="9653" xr:uid="{00000000-0005-0000-0000-0000E31E0000}"/>
    <cellStyle name="Normal 6 2 3 5 5" xfId="9654" xr:uid="{00000000-0005-0000-0000-0000E41E0000}"/>
    <cellStyle name="Normal 6 2 3 5 6" xfId="6377" xr:uid="{00000000-0005-0000-0000-0000E51E0000}"/>
    <cellStyle name="Normal 6 2 3 5 7" xfId="11591" xr:uid="{00000000-0005-0000-0000-0000E61E0000}"/>
    <cellStyle name="Normal 6 2 3 5 8" xfId="4552" xr:uid="{00000000-0005-0000-0000-0000E71E0000}"/>
    <cellStyle name="Normal 6 2 3 6" xfId="337" xr:uid="{00000000-0005-0000-0000-0000E81E0000}"/>
    <cellStyle name="Normal 6 2 3 6 2" xfId="965" xr:uid="{00000000-0005-0000-0000-0000E91E0000}"/>
    <cellStyle name="Normal 6 2 3 6 2 2" xfId="1664" xr:uid="{00000000-0005-0000-0000-0000EA1E0000}"/>
    <cellStyle name="Normal 6 2 3 6 2 2 2" xfId="3621" xr:uid="{00000000-0005-0000-0000-0000EB1E0000}"/>
    <cellStyle name="Normal 6 2 3 6 2 2 2 2" xfId="14287" xr:uid="{00000000-0005-0000-0000-0000EC1E0000}"/>
    <cellStyle name="Normal 6 2 3 6 2 2 2 3" xfId="9655" xr:uid="{00000000-0005-0000-0000-0000ED1E0000}"/>
    <cellStyle name="Normal 6 2 3 6 2 2 3" xfId="9656" xr:uid="{00000000-0005-0000-0000-0000EE1E0000}"/>
    <cellStyle name="Normal 6 2 3 6 2 2 4" xfId="7260" xr:uid="{00000000-0005-0000-0000-0000EF1E0000}"/>
    <cellStyle name="Normal 6 2 3 6 2 2 5" xfId="12474" xr:uid="{00000000-0005-0000-0000-0000F01E0000}"/>
    <cellStyle name="Normal 6 2 3 6 2 2 6" xfId="5435" xr:uid="{00000000-0005-0000-0000-0000F11E0000}"/>
    <cellStyle name="Normal 6 2 3 6 2 3" xfId="3011" xr:uid="{00000000-0005-0000-0000-0000F21E0000}"/>
    <cellStyle name="Normal 6 2 3 6 2 3 2" xfId="13677" xr:uid="{00000000-0005-0000-0000-0000F31E0000}"/>
    <cellStyle name="Normal 6 2 3 6 2 3 3" xfId="9657" xr:uid="{00000000-0005-0000-0000-0000F41E0000}"/>
    <cellStyle name="Normal 6 2 3 6 2 4" xfId="9658" xr:uid="{00000000-0005-0000-0000-0000F51E0000}"/>
    <cellStyle name="Normal 6 2 3 6 2 5" xfId="6650" xr:uid="{00000000-0005-0000-0000-0000F61E0000}"/>
    <cellStyle name="Normal 6 2 3 6 2 6" xfId="11864" xr:uid="{00000000-0005-0000-0000-0000F71E0000}"/>
    <cellStyle name="Normal 6 2 3 6 2 7" xfId="4825" xr:uid="{00000000-0005-0000-0000-0000F81E0000}"/>
    <cellStyle name="Normal 6 2 3 6 3" xfId="1663" xr:uid="{00000000-0005-0000-0000-0000F91E0000}"/>
    <cellStyle name="Normal 6 2 3 6 3 2" xfId="3620" xr:uid="{00000000-0005-0000-0000-0000FA1E0000}"/>
    <cellStyle name="Normal 6 2 3 6 3 2 2" xfId="14286" xr:uid="{00000000-0005-0000-0000-0000FB1E0000}"/>
    <cellStyle name="Normal 6 2 3 6 3 2 3" xfId="9659" xr:uid="{00000000-0005-0000-0000-0000FC1E0000}"/>
    <cellStyle name="Normal 6 2 3 6 3 3" xfId="9660" xr:uid="{00000000-0005-0000-0000-0000FD1E0000}"/>
    <cellStyle name="Normal 6 2 3 6 3 4" xfId="7259" xr:uid="{00000000-0005-0000-0000-0000FE1E0000}"/>
    <cellStyle name="Normal 6 2 3 6 3 5" xfId="12473" xr:uid="{00000000-0005-0000-0000-0000FF1E0000}"/>
    <cellStyle name="Normal 6 2 3 6 3 6" xfId="5434" xr:uid="{00000000-0005-0000-0000-0000001F0000}"/>
    <cellStyle name="Normal 6 2 3 6 4" xfId="2554" xr:uid="{00000000-0005-0000-0000-0000011F0000}"/>
    <cellStyle name="Normal 6 2 3 6 4 2" xfId="13220" xr:uid="{00000000-0005-0000-0000-0000021F0000}"/>
    <cellStyle name="Normal 6 2 3 6 4 3" xfId="9661" xr:uid="{00000000-0005-0000-0000-0000031F0000}"/>
    <cellStyle name="Normal 6 2 3 6 5" xfId="9662" xr:uid="{00000000-0005-0000-0000-0000041F0000}"/>
    <cellStyle name="Normal 6 2 3 6 6" xfId="6193" xr:uid="{00000000-0005-0000-0000-0000051F0000}"/>
    <cellStyle name="Normal 6 2 3 6 7" xfId="11407" xr:uid="{00000000-0005-0000-0000-0000061F0000}"/>
    <cellStyle name="Normal 6 2 3 6 8" xfId="4368" xr:uid="{00000000-0005-0000-0000-0000071F0000}"/>
    <cellStyle name="Normal 6 2 3 7" xfId="819" xr:uid="{00000000-0005-0000-0000-0000081F0000}"/>
    <cellStyle name="Normal 6 2 3 7 2" xfId="1665" xr:uid="{00000000-0005-0000-0000-0000091F0000}"/>
    <cellStyle name="Normal 6 2 3 7 2 2" xfId="3622" xr:uid="{00000000-0005-0000-0000-00000A1F0000}"/>
    <cellStyle name="Normal 6 2 3 7 2 2 2" xfId="14288" xr:uid="{00000000-0005-0000-0000-00000B1F0000}"/>
    <cellStyle name="Normal 6 2 3 7 2 2 3" xfId="9663" xr:uid="{00000000-0005-0000-0000-00000C1F0000}"/>
    <cellStyle name="Normal 6 2 3 7 2 3" xfId="9664" xr:uid="{00000000-0005-0000-0000-00000D1F0000}"/>
    <cellStyle name="Normal 6 2 3 7 2 4" xfId="7261" xr:uid="{00000000-0005-0000-0000-00000E1F0000}"/>
    <cellStyle name="Normal 6 2 3 7 2 5" xfId="12475" xr:uid="{00000000-0005-0000-0000-00000F1F0000}"/>
    <cellStyle name="Normal 6 2 3 7 2 6" xfId="5436" xr:uid="{00000000-0005-0000-0000-0000101F0000}"/>
    <cellStyle name="Normal 6 2 3 7 3" xfId="2876" xr:uid="{00000000-0005-0000-0000-0000111F0000}"/>
    <cellStyle name="Normal 6 2 3 7 3 2" xfId="13542" xr:uid="{00000000-0005-0000-0000-0000121F0000}"/>
    <cellStyle name="Normal 6 2 3 7 3 3" xfId="9665" xr:uid="{00000000-0005-0000-0000-0000131F0000}"/>
    <cellStyle name="Normal 6 2 3 7 4" xfId="9666" xr:uid="{00000000-0005-0000-0000-0000141F0000}"/>
    <cellStyle name="Normal 6 2 3 7 5" xfId="6515" xr:uid="{00000000-0005-0000-0000-0000151F0000}"/>
    <cellStyle name="Normal 6 2 3 7 6" xfId="11729" xr:uid="{00000000-0005-0000-0000-0000161F0000}"/>
    <cellStyle name="Normal 6 2 3 7 7" xfId="4690" xr:uid="{00000000-0005-0000-0000-0000171F0000}"/>
    <cellStyle name="Normal 6 2 3 8" xfId="1286" xr:uid="{00000000-0005-0000-0000-0000181F0000}"/>
    <cellStyle name="Normal 6 2 3 8 2" xfId="3243" xr:uid="{00000000-0005-0000-0000-0000191F0000}"/>
    <cellStyle name="Normal 6 2 3 8 2 2" xfId="13909" xr:uid="{00000000-0005-0000-0000-00001A1F0000}"/>
    <cellStyle name="Normal 6 2 3 8 2 3" xfId="9667" xr:uid="{00000000-0005-0000-0000-00001B1F0000}"/>
    <cellStyle name="Normal 6 2 3 8 3" xfId="9668" xr:uid="{00000000-0005-0000-0000-00001C1F0000}"/>
    <cellStyle name="Normal 6 2 3 8 4" xfId="6882" xr:uid="{00000000-0005-0000-0000-00001D1F0000}"/>
    <cellStyle name="Normal 6 2 3 8 5" xfId="12096" xr:uid="{00000000-0005-0000-0000-00001E1F0000}"/>
    <cellStyle name="Normal 6 2 3 8 6" xfId="5057" xr:uid="{00000000-0005-0000-0000-00001F1F0000}"/>
    <cellStyle name="Normal 6 2 3 9" xfId="229" xr:uid="{00000000-0005-0000-0000-0000201F0000}"/>
    <cellStyle name="Normal 6 2 3 9 2" xfId="2509" xr:uid="{00000000-0005-0000-0000-0000211F0000}"/>
    <cellStyle name="Normal 6 2 3 9 2 2" xfId="13176" xr:uid="{00000000-0005-0000-0000-0000221F0000}"/>
    <cellStyle name="Normal 6 2 3 9 2 3" xfId="9669" xr:uid="{00000000-0005-0000-0000-0000231F0000}"/>
    <cellStyle name="Normal 6 2 3 9 3" xfId="9670" xr:uid="{00000000-0005-0000-0000-0000241F0000}"/>
    <cellStyle name="Normal 6 2 3 9 4" xfId="6148" xr:uid="{00000000-0005-0000-0000-0000251F0000}"/>
    <cellStyle name="Normal 6 2 3 9 5" xfId="11363" xr:uid="{00000000-0005-0000-0000-0000261F0000}"/>
    <cellStyle name="Normal 6 2 3 9 6" xfId="4324" xr:uid="{00000000-0005-0000-0000-0000271F0000}"/>
    <cellStyle name="Normal 6 2 4" xfId="137" xr:uid="{00000000-0005-0000-0000-0000281F0000}"/>
    <cellStyle name="Normal 6 2 4 10" xfId="2125" xr:uid="{00000000-0005-0000-0000-0000291F0000}"/>
    <cellStyle name="Normal 6 2 4 10 2" xfId="3984" xr:uid="{00000000-0005-0000-0000-00002A1F0000}"/>
    <cellStyle name="Normal 6 2 4 10 2 2" xfId="14647" xr:uid="{00000000-0005-0000-0000-00002B1F0000}"/>
    <cellStyle name="Normal 6 2 4 10 2 3" xfId="9671" xr:uid="{00000000-0005-0000-0000-00002C1F0000}"/>
    <cellStyle name="Normal 6 2 4 10 3" xfId="9672" xr:uid="{00000000-0005-0000-0000-00002D1F0000}"/>
    <cellStyle name="Normal 6 2 4 10 4" xfId="7623" xr:uid="{00000000-0005-0000-0000-00002E1F0000}"/>
    <cellStyle name="Normal 6 2 4 10 5" xfId="12834" xr:uid="{00000000-0005-0000-0000-00002F1F0000}"/>
    <cellStyle name="Normal 6 2 4 10 6" xfId="5795" xr:uid="{00000000-0005-0000-0000-0000301F0000}"/>
    <cellStyle name="Normal 6 2 4 11" xfId="2276" xr:uid="{00000000-0005-0000-0000-0000311F0000}"/>
    <cellStyle name="Normal 6 2 4 11 2" xfId="4120" xr:uid="{00000000-0005-0000-0000-0000321F0000}"/>
    <cellStyle name="Normal 6 2 4 11 2 2" xfId="14783" xr:uid="{00000000-0005-0000-0000-0000331F0000}"/>
    <cellStyle name="Normal 6 2 4 11 2 3" xfId="9673" xr:uid="{00000000-0005-0000-0000-0000341F0000}"/>
    <cellStyle name="Normal 6 2 4 11 3" xfId="7759" xr:uid="{00000000-0005-0000-0000-0000351F0000}"/>
    <cellStyle name="Normal 6 2 4 11 4" xfId="12970" xr:uid="{00000000-0005-0000-0000-0000361F0000}"/>
    <cellStyle name="Normal 6 2 4 11 5" xfId="5931" xr:uid="{00000000-0005-0000-0000-0000371F0000}"/>
    <cellStyle name="Normal 6 2 4 12" xfId="2473" xr:uid="{00000000-0005-0000-0000-0000381F0000}"/>
    <cellStyle name="Normal 6 2 4 12 2" xfId="9674" xr:uid="{00000000-0005-0000-0000-0000391F0000}"/>
    <cellStyle name="Normal 6 2 4 12 3" xfId="13141" xr:uid="{00000000-0005-0000-0000-00003A1F0000}"/>
    <cellStyle name="Normal 6 2 4 12 4" xfId="6071" xr:uid="{00000000-0005-0000-0000-00003B1F0000}"/>
    <cellStyle name="Normal 6 2 4 13" xfId="9675" xr:uid="{00000000-0005-0000-0000-00003C1F0000}"/>
    <cellStyle name="Normal 6 2 4 14" xfId="6112" xr:uid="{00000000-0005-0000-0000-00003D1F0000}"/>
    <cellStyle name="Normal 6 2 4 15" xfId="11328" xr:uid="{00000000-0005-0000-0000-00003E1F0000}"/>
    <cellStyle name="Normal 6 2 4 16" xfId="4289" xr:uid="{00000000-0005-0000-0000-00003F1F0000}"/>
    <cellStyle name="Normal 6 2 4 2" xfId="557" xr:uid="{00000000-0005-0000-0000-0000401F0000}"/>
    <cellStyle name="Normal 6 2 4 2 10" xfId="11504" xr:uid="{00000000-0005-0000-0000-0000411F0000}"/>
    <cellStyle name="Normal 6 2 4 2 11" xfId="4465" xr:uid="{00000000-0005-0000-0000-0000421F0000}"/>
    <cellStyle name="Normal 6 2 4 2 2" xfId="718" xr:uid="{00000000-0005-0000-0000-0000431F0000}"/>
    <cellStyle name="Normal 6 2 4 2 2 2" xfId="1184" xr:uid="{00000000-0005-0000-0000-0000441F0000}"/>
    <cellStyle name="Normal 6 2 4 2 2 2 2" xfId="1668" xr:uid="{00000000-0005-0000-0000-0000451F0000}"/>
    <cellStyle name="Normal 6 2 4 2 2 2 2 2" xfId="3625" xr:uid="{00000000-0005-0000-0000-0000461F0000}"/>
    <cellStyle name="Normal 6 2 4 2 2 2 2 2 2" xfId="14291" xr:uid="{00000000-0005-0000-0000-0000471F0000}"/>
    <cellStyle name="Normal 6 2 4 2 2 2 2 2 3" xfId="9676" xr:uid="{00000000-0005-0000-0000-0000481F0000}"/>
    <cellStyle name="Normal 6 2 4 2 2 2 2 3" xfId="9677" xr:uid="{00000000-0005-0000-0000-0000491F0000}"/>
    <cellStyle name="Normal 6 2 4 2 2 2 2 4" xfId="7264" xr:uid="{00000000-0005-0000-0000-00004A1F0000}"/>
    <cellStyle name="Normal 6 2 4 2 2 2 2 5" xfId="12478" xr:uid="{00000000-0005-0000-0000-00004B1F0000}"/>
    <cellStyle name="Normal 6 2 4 2 2 2 2 6" xfId="5439" xr:uid="{00000000-0005-0000-0000-00004C1F0000}"/>
    <cellStyle name="Normal 6 2 4 2 2 2 3" xfId="3153" xr:uid="{00000000-0005-0000-0000-00004D1F0000}"/>
    <cellStyle name="Normal 6 2 4 2 2 2 3 2" xfId="13819" xr:uid="{00000000-0005-0000-0000-00004E1F0000}"/>
    <cellStyle name="Normal 6 2 4 2 2 2 3 3" xfId="9678" xr:uid="{00000000-0005-0000-0000-00004F1F0000}"/>
    <cellStyle name="Normal 6 2 4 2 2 2 4" xfId="9679" xr:uid="{00000000-0005-0000-0000-0000501F0000}"/>
    <cellStyle name="Normal 6 2 4 2 2 2 5" xfId="6792" xr:uid="{00000000-0005-0000-0000-0000511F0000}"/>
    <cellStyle name="Normal 6 2 4 2 2 2 6" xfId="12006" xr:uid="{00000000-0005-0000-0000-0000521F0000}"/>
    <cellStyle name="Normal 6 2 4 2 2 2 7" xfId="4967" xr:uid="{00000000-0005-0000-0000-0000531F0000}"/>
    <cellStyle name="Normal 6 2 4 2 2 3" xfId="1667" xr:uid="{00000000-0005-0000-0000-0000541F0000}"/>
    <cellStyle name="Normal 6 2 4 2 2 3 2" xfId="3624" xr:uid="{00000000-0005-0000-0000-0000551F0000}"/>
    <cellStyle name="Normal 6 2 4 2 2 3 2 2" xfId="14290" xr:uid="{00000000-0005-0000-0000-0000561F0000}"/>
    <cellStyle name="Normal 6 2 4 2 2 3 2 3" xfId="9680" xr:uid="{00000000-0005-0000-0000-0000571F0000}"/>
    <cellStyle name="Normal 6 2 4 2 2 3 3" xfId="9681" xr:uid="{00000000-0005-0000-0000-0000581F0000}"/>
    <cellStyle name="Normal 6 2 4 2 2 3 4" xfId="7263" xr:uid="{00000000-0005-0000-0000-0000591F0000}"/>
    <cellStyle name="Normal 6 2 4 2 2 3 5" xfId="12477" xr:uid="{00000000-0005-0000-0000-00005A1F0000}"/>
    <cellStyle name="Normal 6 2 4 2 2 3 6" xfId="5438" xr:uid="{00000000-0005-0000-0000-00005B1F0000}"/>
    <cellStyle name="Normal 6 2 4 2 2 4" xfId="2786" xr:uid="{00000000-0005-0000-0000-00005C1F0000}"/>
    <cellStyle name="Normal 6 2 4 2 2 4 2" xfId="13452" xr:uid="{00000000-0005-0000-0000-00005D1F0000}"/>
    <cellStyle name="Normal 6 2 4 2 2 4 3" xfId="9682" xr:uid="{00000000-0005-0000-0000-00005E1F0000}"/>
    <cellStyle name="Normal 6 2 4 2 2 5" xfId="9683" xr:uid="{00000000-0005-0000-0000-00005F1F0000}"/>
    <cellStyle name="Normal 6 2 4 2 2 6" xfId="6425" xr:uid="{00000000-0005-0000-0000-0000601F0000}"/>
    <cellStyle name="Normal 6 2 4 2 2 7" xfId="11639" xr:uid="{00000000-0005-0000-0000-0000611F0000}"/>
    <cellStyle name="Normal 6 2 4 2 2 8" xfId="4600" xr:uid="{00000000-0005-0000-0000-0000621F0000}"/>
    <cellStyle name="Normal 6 2 4 2 3" xfId="871" xr:uid="{00000000-0005-0000-0000-0000631F0000}"/>
    <cellStyle name="Normal 6 2 4 2 3 2" xfId="1669" xr:uid="{00000000-0005-0000-0000-0000641F0000}"/>
    <cellStyle name="Normal 6 2 4 2 3 2 2" xfId="3626" xr:uid="{00000000-0005-0000-0000-0000651F0000}"/>
    <cellStyle name="Normal 6 2 4 2 3 2 2 2" xfId="14292" xr:uid="{00000000-0005-0000-0000-0000661F0000}"/>
    <cellStyle name="Normal 6 2 4 2 3 2 2 3" xfId="9684" xr:uid="{00000000-0005-0000-0000-0000671F0000}"/>
    <cellStyle name="Normal 6 2 4 2 3 2 3" xfId="9685" xr:uid="{00000000-0005-0000-0000-0000681F0000}"/>
    <cellStyle name="Normal 6 2 4 2 3 2 4" xfId="7265" xr:uid="{00000000-0005-0000-0000-0000691F0000}"/>
    <cellStyle name="Normal 6 2 4 2 3 2 5" xfId="12479" xr:uid="{00000000-0005-0000-0000-00006A1F0000}"/>
    <cellStyle name="Normal 6 2 4 2 3 2 6" xfId="5440" xr:uid="{00000000-0005-0000-0000-00006B1F0000}"/>
    <cellStyle name="Normal 6 2 4 2 3 3" xfId="2924" xr:uid="{00000000-0005-0000-0000-00006C1F0000}"/>
    <cellStyle name="Normal 6 2 4 2 3 3 2" xfId="13590" xr:uid="{00000000-0005-0000-0000-00006D1F0000}"/>
    <cellStyle name="Normal 6 2 4 2 3 3 3" xfId="9686" xr:uid="{00000000-0005-0000-0000-00006E1F0000}"/>
    <cellStyle name="Normal 6 2 4 2 3 4" xfId="9687" xr:uid="{00000000-0005-0000-0000-00006F1F0000}"/>
    <cellStyle name="Normal 6 2 4 2 3 5" xfId="6563" xr:uid="{00000000-0005-0000-0000-0000701F0000}"/>
    <cellStyle name="Normal 6 2 4 2 3 6" xfId="11777" xr:uid="{00000000-0005-0000-0000-0000711F0000}"/>
    <cellStyle name="Normal 6 2 4 2 3 7" xfId="4738" xr:uid="{00000000-0005-0000-0000-0000721F0000}"/>
    <cellStyle name="Normal 6 2 4 2 4" xfId="1666" xr:uid="{00000000-0005-0000-0000-0000731F0000}"/>
    <cellStyle name="Normal 6 2 4 2 4 2" xfId="3623" xr:uid="{00000000-0005-0000-0000-0000741F0000}"/>
    <cellStyle name="Normal 6 2 4 2 4 2 2" xfId="14289" xr:uid="{00000000-0005-0000-0000-0000751F0000}"/>
    <cellStyle name="Normal 6 2 4 2 4 2 3" xfId="9688" xr:uid="{00000000-0005-0000-0000-0000761F0000}"/>
    <cellStyle name="Normal 6 2 4 2 4 3" xfId="9689" xr:uid="{00000000-0005-0000-0000-0000771F0000}"/>
    <cellStyle name="Normal 6 2 4 2 4 4" xfId="7262" xr:uid="{00000000-0005-0000-0000-0000781F0000}"/>
    <cellStyle name="Normal 6 2 4 2 4 5" xfId="12476" xr:uid="{00000000-0005-0000-0000-0000791F0000}"/>
    <cellStyle name="Normal 6 2 4 2 4 6" xfId="5437" xr:uid="{00000000-0005-0000-0000-00007A1F0000}"/>
    <cellStyle name="Normal 6 2 4 2 5" xfId="2179" xr:uid="{00000000-0005-0000-0000-00007B1F0000}"/>
    <cellStyle name="Normal 6 2 4 2 5 2" xfId="4032" xr:uid="{00000000-0005-0000-0000-00007C1F0000}"/>
    <cellStyle name="Normal 6 2 4 2 5 2 2" xfId="14695" xr:uid="{00000000-0005-0000-0000-00007D1F0000}"/>
    <cellStyle name="Normal 6 2 4 2 5 2 3" xfId="9690" xr:uid="{00000000-0005-0000-0000-00007E1F0000}"/>
    <cellStyle name="Normal 6 2 4 2 5 3" xfId="9691" xr:uid="{00000000-0005-0000-0000-00007F1F0000}"/>
    <cellStyle name="Normal 6 2 4 2 5 4" xfId="7671" xr:uid="{00000000-0005-0000-0000-0000801F0000}"/>
    <cellStyle name="Normal 6 2 4 2 5 5" xfId="12882" xr:uid="{00000000-0005-0000-0000-0000811F0000}"/>
    <cellStyle name="Normal 6 2 4 2 5 6" xfId="5843" xr:uid="{00000000-0005-0000-0000-0000821F0000}"/>
    <cellStyle name="Normal 6 2 4 2 6" xfId="2323" xr:uid="{00000000-0005-0000-0000-0000831F0000}"/>
    <cellStyle name="Normal 6 2 4 2 6 2" xfId="4167" xr:uid="{00000000-0005-0000-0000-0000841F0000}"/>
    <cellStyle name="Normal 6 2 4 2 6 2 2" xfId="14830" xr:uid="{00000000-0005-0000-0000-0000851F0000}"/>
    <cellStyle name="Normal 6 2 4 2 6 2 3" xfId="9692" xr:uid="{00000000-0005-0000-0000-0000861F0000}"/>
    <cellStyle name="Normal 6 2 4 2 6 3" xfId="7806" xr:uid="{00000000-0005-0000-0000-0000871F0000}"/>
    <cellStyle name="Normal 6 2 4 2 6 4" xfId="13017" xr:uid="{00000000-0005-0000-0000-0000881F0000}"/>
    <cellStyle name="Normal 6 2 4 2 6 5" xfId="5978" xr:uid="{00000000-0005-0000-0000-0000891F0000}"/>
    <cellStyle name="Normal 6 2 4 2 7" xfId="2651" xr:uid="{00000000-0005-0000-0000-00008A1F0000}"/>
    <cellStyle name="Normal 6 2 4 2 7 2" xfId="13317" xr:uid="{00000000-0005-0000-0000-00008B1F0000}"/>
    <cellStyle name="Normal 6 2 4 2 7 3" xfId="9693" xr:uid="{00000000-0005-0000-0000-00008C1F0000}"/>
    <cellStyle name="Normal 6 2 4 2 8" xfId="9694" xr:uid="{00000000-0005-0000-0000-00008D1F0000}"/>
    <cellStyle name="Normal 6 2 4 2 9" xfId="6290" xr:uid="{00000000-0005-0000-0000-00008E1F0000}"/>
    <cellStyle name="Normal 6 2 4 3" xfId="620" xr:uid="{00000000-0005-0000-0000-00008F1F0000}"/>
    <cellStyle name="Normal 6 2 4 3 10" xfId="11546" xr:uid="{00000000-0005-0000-0000-0000901F0000}"/>
    <cellStyle name="Normal 6 2 4 3 11" xfId="4507" xr:uid="{00000000-0005-0000-0000-0000911F0000}"/>
    <cellStyle name="Normal 6 2 4 3 2" xfId="761" xr:uid="{00000000-0005-0000-0000-0000921F0000}"/>
    <cellStyle name="Normal 6 2 4 3 2 2" xfId="1226" xr:uid="{00000000-0005-0000-0000-0000931F0000}"/>
    <cellStyle name="Normal 6 2 4 3 2 2 2" xfId="1672" xr:uid="{00000000-0005-0000-0000-0000941F0000}"/>
    <cellStyle name="Normal 6 2 4 3 2 2 2 2" xfId="3629" xr:uid="{00000000-0005-0000-0000-0000951F0000}"/>
    <cellStyle name="Normal 6 2 4 3 2 2 2 2 2" xfId="14295" xr:uid="{00000000-0005-0000-0000-0000961F0000}"/>
    <cellStyle name="Normal 6 2 4 3 2 2 2 2 3" xfId="9695" xr:uid="{00000000-0005-0000-0000-0000971F0000}"/>
    <cellStyle name="Normal 6 2 4 3 2 2 2 3" xfId="9696" xr:uid="{00000000-0005-0000-0000-0000981F0000}"/>
    <cellStyle name="Normal 6 2 4 3 2 2 2 4" xfId="7268" xr:uid="{00000000-0005-0000-0000-0000991F0000}"/>
    <cellStyle name="Normal 6 2 4 3 2 2 2 5" xfId="12482" xr:uid="{00000000-0005-0000-0000-00009A1F0000}"/>
    <cellStyle name="Normal 6 2 4 3 2 2 2 6" xfId="5443" xr:uid="{00000000-0005-0000-0000-00009B1F0000}"/>
    <cellStyle name="Normal 6 2 4 3 2 2 3" xfId="3195" xr:uid="{00000000-0005-0000-0000-00009C1F0000}"/>
    <cellStyle name="Normal 6 2 4 3 2 2 3 2" xfId="13861" xr:uid="{00000000-0005-0000-0000-00009D1F0000}"/>
    <cellStyle name="Normal 6 2 4 3 2 2 3 3" xfId="9697" xr:uid="{00000000-0005-0000-0000-00009E1F0000}"/>
    <cellStyle name="Normal 6 2 4 3 2 2 4" xfId="9698" xr:uid="{00000000-0005-0000-0000-00009F1F0000}"/>
    <cellStyle name="Normal 6 2 4 3 2 2 5" xfId="6834" xr:uid="{00000000-0005-0000-0000-0000A01F0000}"/>
    <cellStyle name="Normal 6 2 4 3 2 2 6" xfId="12048" xr:uid="{00000000-0005-0000-0000-0000A11F0000}"/>
    <cellStyle name="Normal 6 2 4 3 2 2 7" xfId="5009" xr:uid="{00000000-0005-0000-0000-0000A21F0000}"/>
    <cellStyle name="Normal 6 2 4 3 2 3" xfId="1671" xr:uid="{00000000-0005-0000-0000-0000A31F0000}"/>
    <cellStyle name="Normal 6 2 4 3 2 3 2" xfId="3628" xr:uid="{00000000-0005-0000-0000-0000A41F0000}"/>
    <cellStyle name="Normal 6 2 4 3 2 3 2 2" xfId="14294" xr:uid="{00000000-0005-0000-0000-0000A51F0000}"/>
    <cellStyle name="Normal 6 2 4 3 2 3 2 3" xfId="9699" xr:uid="{00000000-0005-0000-0000-0000A61F0000}"/>
    <cellStyle name="Normal 6 2 4 3 2 3 3" xfId="9700" xr:uid="{00000000-0005-0000-0000-0000A71F0000}"/>
    <cellStyle name="Normal 6 2 4 3 2 3 4" xfId="7267" xr:uid="{00000000-0005-0000-0000-0000A81F0000}"/>
    <cellStyle name="Normal 6 2 4 3 2 3 5" xfId="12481" xr:uid="{00000000-0005-0000-0000-0000A91F0000}"/>
    <cellStyle name="Normal 6 2 4 3 2 3 6" xfId="5442" xr:uid="{00000000-0005-0000-0000-0000AA1F0000}"/>
    <cellStyle name="Normal 6 2 4 3 2 4" xfId="2828" xr:uid="{00000000-0005-0000-0000-0000AB1F0000}"/>
    <cellStyle name="Normal 6 2 4 3 2 4 2" xfId="13494" xr:uid="{00000000-0005-0000-0000-0000AC1F0000}"/>
    <cellStyle name="Normal 6 2 4 3 2 4 3" xfId="9701" xr:uid="{00000000-0005-0000-0000-0000AD1F0000}"/>
    <cellStyle name="Normal 6 2 4 3 2 5" xfId="9702" xr:uid="{00000000-0005-0000-0000-0000AE1F0000}"/>
    <cellStyle name="Normal 6 2 4 3 2 6" xfId="6467" xr:uid="{00000000-0005-0000-0000-0000AF1F0000}"/>
    <cellStyle name="Normal 6 2 4 3 2 7" xfId="11681" xr:uid="{00000000-0005-0000-0000-0000B01F0000}"/>
    <cellStyle name="Normal 6 2 4 3 2 8" xfId="4642" xr:uid="{00000000-0005-0000-0000-0000B11F0000}"/>
    <cellStyle name="Normal 6 2 4 3 3" xfId="914" xr:uid="{00000000-0005-0000-0000-0000B21F0000}"/>
    <cellStyle name="Normal 6 2 4 3 3 2" xfId="1673" xr:uid="{00000000-0005-0000-0000-0000B31F0000}"/>
    <cellStyle name="Normal 6 2 4 3 3 2 2" xfId="3630" xr:uid="{00000000-0005-0000-0000-0000B41F0000}"/>
    <cellStyle name="Normal 6 2 4 3 3 2 2 2" xfId="14296" xr:uid="{00000000-0005-0000-0000-0000B51F0000}"/>
    <cellStyle name="Normal 6 2 4 3 3 2 2 3" xfId="9703" xr:uid="{00000000-0005-0000-0000-0000B61F0000}"/>
    <cellStyle name="Normal 6 2 4 3 3 2 3" xfId="9704" xr:uid="{00000000-0005-0000-0000-0000B71F0000}"/>
    <cellStyle name="Normal 6 2 4 3 3 2 4" xfId="7269" xr:uid="{00000000-0005-0000-0000-0000B81F0000}"/>
    <cellStyle name="Normal 6 2 4 3 3 2 5" xfId="12483" xr:uid="{00000000-0005-0000-0000-0000B91F0000}"/>
    <cellStyle name="Normal 6 2 4 3 3 2 6" xfId="5444" xr:uid="{00000000-0005-0000-0000-0000BA1F0000}"/>
    <cellStyle name="Normal 6 2 4 3 3 3" xfId="2966" xr:uid="{00000000-0005-0000-0000-0000BB1F0000}"/>
    <cellStyle name="Normal 6 2 4 3 3 3 2" xfId="13632" xr:uid="{00000000-0005-0000-0000-0000BC1F0000}"/>
    <cellStyle name="Normal 6 2 4 3 3 3 3" xfId="9705" xr:uid="{00000000-0005-0000-0000-0000BD1F0000}"/>
    <cellStyle name="Normal 6 2 4 3 3 4" xfId="9706" xr:uid="{00000000-0005-0000-0000-0000BE1F0000}"/>
    <cellStyle name="Normal 6 2 4 3 3 5" xfId="6605" xr:uid="{00000000-0005-0000-0000-0000BF1F0000}"/>
    <cellStyle name="Normal 6 2 4 3 3 6" xfId="11819" xr:uid="{00000000-0005-0000-0000-0000C01F0000}"/>
    <cellStyle name="Normal 6 2 4 3 3 7" xfId="4780" xr:uid="{00000000-0005-0000-0000-0000C11F0000}"/>
    <cellStyle name="Normal 6 2 4 3 4" xfId="1670" xr:uid="{00000000-0005-0000-0000-0000C21F0000}"/>
    <cellStyle name="Normal 6 2 4 3 4 2" xfId="3627" xr:uid="{00000000-0005-0000-0000-0000C31F0000}"/>
    <cellStyle name="Normal 6 2 4 3 4 2 2" xfId="14293" xr:uid="{00000000-0005-0000-0000-0000C41F0000}"/>
    <cellStyle name="Normal 6 2 4 3 4 2 3" xfId="9707" xr:uid="{00000000-0005-0000-0000-0000C51F0000}"/>
    <cellStyle name="Normal 6 2 4 3 4 3" xfId="9708" xr:uid="{00000000-0005-0000-0000-0000C61F0000}"/>
    <cellStyle name="Normal 6 2 4 3 4 4" xfId="7266" xr:uid="{00000000-0005-0000-0000-0000C71F0000}"/>
    <cellStyle name="Normal 6 2 4 3 4 5" xfId="12480" xr:uid="{00000000-0005-0000-0000-0000C81F0000}"/>
    <cellStyle name="Normal 6 2 4 3 4 6" xfId="5441" xr:uid="{00000000-0005-0000-0000-0000C91F0000}"/>
    <cellStyle name="Normal 6 2 4 3 5" xfId="2221" xr:uid="{00000000-0005-0000-0000-0000CA1F0000}"/>
    <cellStyle name="Normal 6 2 4 3 5 2" xfId="4074" xr:uid="{00000000-0005-0000-0000-0000CB1F0000}"/>
    <cellStyle name="Normal 6 2 4 3 5 2 2" xfId="14737" xr:uid="{00000000-0005-0000-0000-0000CC1F0000}"/>
    <cellStyle name="Normal 6 2 4 3 5 2 3" xfId="9709" xr:uid="{00000000-0005-0000-0000-0000CD1F0000}"/>
    <cellStyle name="Normal 6 2 4 3 5 3" xfId="9710" xr:uid="{00000000-0005-0000-0000-0000CE1F0000}"/>
    <cellStyle name="Normal 6 2 4 3 5 4" xfId="7713" xr:uid="{00000000-0005-0000-0000-0000CF1F0000}"/>
    <cellStyle name="Normal 6 2 4 3 5 5" xfId="12924" xr:uid="{00000000-0005-0000-0000-0000D01F0000}"/>
    <cellStyle name="Normal 6 2 4 3 5 6" xfId="5885" xr:uid="{00000000-0005-0000-0000-0000D11F0000}"/>
    <cellStyle name="Normal 6 2 4 3 6" xfId="2365" xr:uid="{00000000-0005-0000-0000-0000D21F0000}"/>
    <cellStyle name="Normal 6 2 4 3 6 2" xfId="4209" xr:uid="{00000000-0005-0000-0000-0000D31F0000}"/>
    <cellStyle name="Normal 6 2 4 3 6 2 2" xfId="14872" xr:uid="{00000000-0005-0000-0000-0000D41F0000}"/>
    <cellStyle name="Normal 6 2 4 3 6 2 3" xfId="9711" xr:uid="{00000000-0005-0000-0000-0000D51F0000}"/>
    <cellStyle name="Normal 6 2 4 3 6 3" xfId="7848" xr:uid="{00000000-0005-0000-0000-0000D61F0000}"/>
    <cellStyle name="Normal 6 2 4 3 6 4" xfId="13059" xr:uid="{00000000-0005-0000-0000-0000D71F0000}"/>
    <cellStyle name="Normal 6 2 4 3 6 5" xfId="6020" xr:uid="{00000000-0005-0000-0000-0000D81F0000}"/>
    <cellStyle name="Normal 6 2 4 3 7" xfId="2693" xr:uid="{00000000-0005-0000-0000-0000D91F0000}"/>
    <cellStyle name="Normal 6 2 4 3 7 2" xfId="13359" xr:uid="{00000000-0005-0000-0000-0000DA1F0000}"/>
    <cellStyle name="Normal 6 2 4 3 7 3" xfId="9712" xr:uid="{00000000-0005-0000-0000-0000DB1F0000}"/>
    <cellStyle name="Normal 6 2 4 3 8" xfId="9713" xr:uid="{00000000-0005-0000-0000-0000DC1F0000}"/>
    <cellStyle name="Normal 6 2 4 3 9" xfId="6332" xr:uid="{00000000-0005-0000-0000-0000DD1F0000}"/>
    <cellStyle name="Normal 6 2 4 4" xfId="454" xr:uid="{00000000-0005-0000-0000-0000DE1F0000}"/>
    <cellStyle name="Normal 6 2 4 4 2" xfId="1024" xr:uid="{00000000-0005-0000-0000-0000DF1F0000}"/>
    <cellStyle name="Normal 6 2 4 4 2 2" xfId="1675" xr:uid="{00000000-0005-0000-0000-0000E01F0000}"/>
    <cellStyle name="Normal 6 2 4 4 2 2 2" xfId="3632" xr:uid="{00000000-0005-0000-0000-0000E11F0000}"/>
    <cellStyle name="Normal 6 2 4 4 2 2 2 2" xfId="14298" xr:uid="{00000000-0005-0000-0000-0000E21F0000}"/>
    <cellStyle name="Normal 6 2 4 4 2 2 2 3" xfId="9714" xr:uid="{00000000-0005-0000-0000-0000E31F0000}"/>
    <cellStyle name="Normal 6 2 4 4 2 2 3" xfId="9715" xr:uid="{00000000-0005-0000-0000-0000E41F0000}"/>
    <cellStyle name="Normal 6 2 4 4 2 2 4" xfId="7271" xr:uid="{00000000-0005-0000-0000-0000E51F0000}"/>
    <cellStyle name="Normal 6 2 4 4 2 2 5" xfId="12485" xr:uid="{00000000-0005-0000-0000-0000E61F0000}"/>
    <cellStyle name="Normal 6 2 4 4 2 2 6" xfId="5446" xr:uid="{00000000-0005-0000-0000-0000E71F0000}"/>
    <cellStyle name="Normal 6 2 4 4 2 3" xfId="3056" xr:uid="{00000000-0005-0000-0000-0000E81F0000}"/>
    <cellStyle name="Normal 6 2 4 4 2 3 2" xfId="13722" xr:uid="{00000000-0005-0000-0000-0000E91F0000}"/>
    <cellStyle name="Normal 6 2 4 4 2 3 3" xfId="9716" xr:uid="{00000000-0005-0000-0000-0000EA1F0000}"/>
    <cellStyle name="Normal 6 2 4 4 2 4" xfId="9717" xr:uid="{00000000-0005-0000-0000-0000EB1F0000}"/>
    <cellStyle name="Normal 6 2 4 4 2 5" xfId="6695" xr:uid="{00000000-0005-0000-0000-0000EC1F0000}"/>
    <cellStyle name="Normal 6 2 4 4 2 6" xfId="11909" xr:uid="{00000000-0005-0000-0000-0000ED1F0000}"/>
    <cellStyle name="Normal 6 2 4 4 2 7" xfId="4870" xr:uid="{00000000-0005-0000-0000-0000EE1F0000}"/>
    <cellStyle name="Normal 6 2 4 4 3" xfId="1674" xr:uid="{00000000-0005-0000-0000-0000EF1F0000}"/>
    <cellStyle name="Normal 6 2 4 4 3 2" xfId="3631" xr:uid="{00000000-0005-0000-0000-0000F01F0000}"/>
    <cellStyle name="Normal 6 2 4 4 3 2 2" xfId="14297" xr:uid="{00000000-0005-0000-0000-0000F11F0000}"/>
    <cellStyle name="Normal 6 2 4 4 3 2 3" xfId="9718" xr:uid="{00000000-0005-0000-0000-0000F21F0000}"/>
    <cellStyle name="Normal 6 2 4 4 3 3" xfId="9719" xr:uid="{00000000-0005-0000-0000-0000F31F0000}"/>
    <cellStyle name="Normal 6 2 4 4 3 4" xfId="7270" xr:uid="{00000000-0005-0000-0000-0000F41F0000}"/>
    <cellStyle name="Normal 6 2 4 4 3 5" xfId="12484" xr:uid="{00000000-0005-0000-0000-0000F51F0000}"/>
    <cellStyle name="Normal 6 2 4 4 3 6" xfId="5445" xr:uid="{00000000-0005-0000-0000-0000F61F0000}"/>
    <cellStyle name="Normal 6 2 4 4 4" xfId="2604" xr:uid="{00000000-0005-0000-0000-0000F71F0000}"/>
    <cellStyle name="Normal 6 2 4 4 4 2" xfId="13270" xr:uid="{00000000-0005-0000-0000-0000F81F0000}"/>
    <cellStyle name="Normal 6 2 4 4 4 3" xfId="9720" xr:uid="{00000000-0005-0000-0000-0000F91F0000}"/>
    <cellStyle name="Normal 6 2 4 4 5" xfId="9721" xr:uid="{00000000-0005-0000-0000-0000FA1F0000}"/>
    <cellStyle name="Normal 6 2 4 4 6" xfId="6243" xr:uid="{00000000-0005-0000-0000-0000FB1F0000}"/>
    <cellStyle name="Normal 6 2 4 4 7" xfId="11457" xr:uid="{00000000-0005-0000-0000-0000FC1F0000}"/>
    <cellStyle name="Normal 6 2 4 4 8" xfId="4418" xr:uid="{00000000-0005-0000-0000-0000FD1F0000}"/>
    <cellStyle name="Normal 6 2 4 5" xfId="671" xr:uid="{00000000-0005-0000-0000-0000FE1F0000}"/>
    <cellStyle name="Normal 6 2 4 5 2" xfId="1137" xr:uid="{00000000-0005-0000-0000-0000FF1F0000}"/>
    <cellStyle name="Normal 6 2 4 5 2 2" xfId="1677" xr:uid="{00000000-0005-0000-0000-000000200000}"/>
    <cellStyle name="Normal 6 2 4 5 2 2 2" xfId="3634" xr:uid="{00000000-0005-0000-0000-000001200000}"/>
    <cellStyle name="Normal 6 2 4 5 2 2 2 2" xfId="14300" xr:uid="{00000000-0005-0000-0000-000002200000}"/>
    <cellStyle name="Normal 6 2 4 5 2 2 2 3" xfId="9722" xr:uid="{00000000-0005-0000-0000-000003200000}"/>
    <cellStyle name="Normal 6 2 4 5 2 2 3" xfId="9723" xr:uid="{00000000-0005-0000-0000-000004200000}"/>
    <cellStyle name="Normal 6 2 4 5 2 2 4" xfId="7273" xr:uid="{00000000-0005-0000-0000-000005200000}"/>
    <cellStyle name="Normal 6 2 4 5 2 2 5" xfId="12487" xr:uid="{00000000-0005-0000-0000-000006200000}"/>
    <cellStyle name="Normal 6 2 4 5 2 2 6" xfId="5448" xr:uid="{00000000-0005-0000-0000-000007200000}"/>
    <cellStyle name="Normal 6 2 4 5 2 3" xfId="3106" xr:uid="{00000000-0005-0000-0000-000008200000}"/>
    <cellStyle name="Normal 6 2 4 5 2 3 2" xfId="13772" xr:uid="{00000000-0005-0000-0000-000009200000}"/>
    <cellStyle name="Normal 6 2 4 5 2 3 3" xfId="9724" xr:uid="{00000000-0005-0000-0000-00000A200000}"/>
    <cellStyle name="Normal 6 2 4 5 2 4" xfId="9725" xr:uid="{00000000-0005-0000-0000-00000B200000}"/>
    <cellStyle name="Normal 6 2 4 5 2 5" xfId="6745" xr:uid="{00000000-0005-0000-0000-00000C200000}"/>
    <cellStyle name="Normal 6 2 4 5 2 6" xfId="11959" xr:uid="{00000000-0005-0000-0000-00000D200000}"/>
    <cellStyle name="Normal 6 2 4 5 2 7" xfId="4920" xr:uid="{00000000-0005-0000-0000-00000E200000}"/>
    <cellStyle name="Normal 6 2 4 5 3" xfId="1676" xr:uid="{00000000-0005-0000-0000-00000F200000}"/>
    <cellStyle name="Normal 6 2 4 5 3 2" xfId="3633" xr:uid="{00000000-0005-0000-0000-000010200000}"/>
    <cellStyle name="Normal 6 2 4 5 3 2 2" xfId="14299" xr:uid="{00000000-0005-0000-0000-000011200000}"/>
    <cellStyle name="Normal 6 2 4 5 3 2 3" xfId="9726" xr:uid="{00000000-0005-0000-0000-000012200000}"/>
    <cellStyle name="Normal 6 2 4 5 3 3" xfId="9727" xr:uid="{00000000-0005-0000-0000-000013200000}"/>
    <cellStyle name="Normal 6 2 4 5 3 4" xfId="7272" xr:uid="{00000000-0005-0000-0000-000014200000}"/>
    <cellStyle name="Normal 6 2 4 5 3 5" xfId="12486" xr:uid="{00000000-0005-0000-0000-000015200000}"/>
    <cellStyle name="Normal 6 2 4 5 3 6" xfId="5447" xr:uid="{00000000-0005-0000-0000-000016200000}"/>
    <cellStyle name="Normal 6 2 4 5 4" xfId="2739" xr:uid="{00000000-0005-0000-0000-000017200000}"/>
    <cellStyle name="Normal 6 2 4 5 4 2" xfId="13405" xr:uid="{00000000-0005-0000-0000-000018200000}"/>
    <cellStyle name="Normal 6 2 4 5 4 3" xfId="9728" xr:uid="{00000000-0005-0000-0000-000019200000}"/>
    <cellStyle name="Normal 6 2 4 5 5" xfId="9729" xr:uid="{00000000-0005-0000-0000-00001A200000}"/>
    <cellStyle name="Normal 6 2 4 5 6" xfId="6378" xr:uid="{00000000-0005-0000-0000-00001B200000}"/>
    <cellStyle name="Normal 6 2 4 5 7" xfId="11592" xr:uid="{00000000-0005-0000-0000-00001C200000}"/>
    <cellStyle name="Normal 6 2 4 5 8" xfId="4553" xr:uid="{00000000-0005-0000-0000-00001D200000}"/>
    <cellStyle name="Normal 6 2 4 6" xfId="338" xr:uid="{00000000-0005-0000-0000-00001E200000}"/>
    <cellStyle name="Normal 6 2 4 6 2" xfId="966" xr:uid="{00000000-0005-0000-0000-00001F200000}"/>
    <cellStyle name="Normal 6 2 4 6 2 2" xfId="1679" xr:uid="{00000000-0005-0000-0000-000020200000}"/>
    <cellStyle name="Normal 6 2 4 6 2 2 2" xfId="3636" xr:uid="{00000000-0005-0000-0000-000021200000}"/>
    <cellStyle name="Normal 6 2 4 6 2 2 2 2" xfId="14302" xr:uid="{00000000-0005-0000-0000-000022200000}"/>
    <cellStyle name="Normal 6 2 4 6 2 2 2 3" xfId="9730" xr:uid="{00000000-0005-0000-0000-000023200000}"/>
    <cellStyle name="Normal 6 2 4 6 2 2 3" xfId="9731" xr:uid="{00000000-0005-0000-0000-000024200000}"/>
    <cellStyle name="Normal 6 2 4 6 2 2 4" xfId="7275" xr:uid="{00000000-0005-0000-0000-000025200000}"/>
    <cellStyle name="Normal 6 2 4 6 2 2 5" xfId="12489" xr:uid="{00000000-0005-0000-0000-000026200000}"/>
    <cellStyle name="Normal 6 2 4 6 2 2 6" xfId="5450" xr:uid="{00000000-0005-0000-0000-000027200000}"/>
    <cellStyle name="Normal 6 2 4 6 2 3" xfId="3012" xr:uid="{00000000-0005-0000-0000-000028200000}"/>
    <cellStyle name="Normal 6 2 4 6 2 3 2" xfId="13678" xr:uid="{00000000-0005-0000-0000-000029200000}"/>
    <cellStyle name="Normal 6 2 4 6 2 3 3" xfId="9732" xr:uid="{00000000-0005-0000-0000-00002A200000}"/>
    <cellStyle name="Normal 6 2 4 6 2 4" xfId="9733" xr:uid="{00000000-0005-0000-0000-00002B200000}"/>
    <cellStyle name="Normal 6 2 4 6 2 5" xfId="6651" xr:uid="{00000000-0005-0000-0000-00002C200000}"/>
    <cellStyle name="Normal 6 2 4 6 2 6" xfId="11865" xr:uid="{00000000-0005-0000-0000-00002D200000}"/>
    <cellStyle name="Normal 6 2 4 6 2 7" xfId="4826" xr:uid="{00000000-0005-0000-0000-00002E200000}"/>
    <cellStyle name="Normal 6 2 4 6 3" xfId="1678" xr:uid="{00000000-0005-0000-0000-00002F200000}"/>
    <cellStyle name="Normal 6 2 4 6 3 2" xfId="3635" xr:uid="{00000000-0005-0000-0000-000030200000}"/>
    <cellStyle name="Normal 6 2 4 6 3 2 2" xfId="14301" xr:uid="{00000000-0005-0000-0000-000031200000}"/>
    <cellStyle name="Normal 6 2 4 6 3 2 3" xfId="9734" xr:uid="{00000000-0005-0000-0000-000032200000}"/>
    <cellStyle name="Normal 6 2 4 6 3 3" xfId="9735" xr:uid="{00000000-0005-0000-0000-000033200000}"/>
    <cellStyle name="Normal 6 2 4 6 3 4" xfId="7274" xr:uid="{00000000-0005-0000-0000-000034200000}"/>
    <cellStyle name="Normal 6 2 4 6 3 5" xfId="12488" xr:uid="{00000000-0005-0000-0000-000035200000}"/>
    <cellStyle name="Normal 6 2 4 6 3 6" xfId="5449" xr:uid="{00000000-0005-0000-0000-000036200000}"/>
    <cellStyle name="Normal 6 2 4 6 4" xfId="2555" xr:uid="{00000000-0005-0000-0000-000037200000}"/>
    <cellStyle name="Normal 6 2 4 6 4 2" xfId="13221" xr:uid="{00000000-0005-0000-0000-000038200000}"/>
    <cellStyle name="Normal 6 2 4 6 4 3" xfId="9736" xr:uid="{00000000-0005-0000-0000-000039200000}"/>
    <cellStyle name="Normal 6 2 4 6 5" xfId="9737" xr:uid="{00000000-0005-0000-0000-00003A200000}"/>
    <cellStyle name="Normal 6 2 4 6 6" xfId="6194" xr:uid="{00000000-0005-0000-0000-00003B200000}"/>
    <cellStyle name="Normal 6 2 4 6 7" xfId="11408" xr:uid="{00000000-0005-0000-0000-00003C200000}"/>
    <cellStyle name="Normal 6 2 4 6 8" xfId="4369" xr:uid="{00000000-0005-0000-0000-00003D200000}"/>
    <cellStyle name="Normal 6 2 4 7" xfId="820" xr:uid="{00000000-0005-0000-0000-00003E200000}"/>
    <cellStyle name="Normal 6 2 4 7 2" xfId="1680" xr:uid="{00000000-0005-0000-0000-00003F200000}"/>
    <cellStyle name="Normal 6 2 4 7 2 2" xfId="3637" xr:uid="{00000000-0005-0000-0000-000040200000}"/>
    <cellStyle name="Normal 6 2 4 7 2 2 2" xfId="14303" xr:uid="{00000000-0005-0000-0000-000041200000}"/>
    <cellStyle name="Normal 6 2 4 7 2 2 3" xfId="9738" xr:uid="{00000000-0005-0000-0000-000042200000}"/>
    <cellStyle name="Normal 6 2 4 7 2 3" xfId="9739" xr:uid="{00000000-0005-0000-0000-000043200000}"/>
    <cellStyle name="Normal 6 2 4 7 2 4" xfId="7276" xr:uid="{00000000-0005-0000-0000-000044200000}"/>
    <cellStyle name="Normal 6 2 4 7 2 5" xfId="12490" xr:uid="{00000000-0005-0000-0000-000045200000}"/>
    <cellStyle name="Normal 6 2 4 7 2 6" xfId="5451" xr:uid="{00000000-0005-0000-0000-000046200000}"/>
    <cellStyle name="Normal 6 2 4 7 3" xfId="2877" xr:uid="{00000000-0005-0000-0000-000047200000}"/>
    <cellStyle name="Normal 6 2 4 7 3 2" xfId="13543" xr:uid="{00000000-0005-0000-0000-000048200000}"/>
    <cellStyle name="Normal 6 2 4 7 3 3" xfId="9740" xr:uid="{00000000-0005-0000-0000-000049200000}"/>
    <cellStyle name="Normal 6 2 4 7 4" xfId="9741" xr:uid="{00000000-0005-0000-0000-00004A200000}"/>
    <cellStyle name="Normal 6 2 4 7 5" xfId="6516" xr:uid="{00000000-0005-0000-0000-00004B200000}"/>
    <cellStyle name="Normal 6 2 4 7 6" xfId="11730" xr:uid="{00000000-0005-0000-0000-00004C200000}"/>
    <cellStyle name="Normal 6 2 4 7 7" xfId="4691" xr:uid="{00000000-0005-0000-0000-00004D200000}"/>
    <cellStyle name="Normal 6 2 4 8" xfId="1287" xr:uid="{00000000-0005-0000-0000-00004E200000}"/>
    <cellStyle name="Normal 6 2 4 8 2" xfId="3244" xr:uid="{00000000-0005-0000-0000-00004F200000}"/>
    <cellStyle name="Normal 6 2 4 8 2 2" xfId="13910" xr:uid="{00000000-0005-0000-0000-000050200000}"/>
    <cellStyle name="Normal 6 2 4 8 2 3" xfId="9742" xr:uid="{00000000-0005-0000-0000-000051200000}"/>
    <cellStyle name="Normal 6 2 4 8 3" xfId="9743" xr:uid="{00000000-0005-0000-0000-000052200000}"/>
    <cellStyle name="Normal 6 2 4 8 4" xfId="6883" xr:uid="{00000000-0005-0000-0000-000053200000}"/>
    <cellStyle name="Normal 6 2 4 8 5" xfId="12097" xr:uid="{00000000-0005-0000-0000-000054200000}"/>
    <cellStyle name="Normal 6 2 4 8 6" xfId="5058" xr:uid="{00000000-0005-0000-0000-000055200000}"/>
    <cellStyle name="Normal 6 2 4 9" xfId="230" xr:uid="{00000000-0005-0000-0000-000056200000}"/>
    <cellStyle name="Normal 6 2 4 9 2" xfId="2510" xr:uid="{00000000-0005-0000-0000-000057200000}"/>
    <cellStyle name="Normal 6 2 4 9 2 2" xfId="13177" xr:uid="{00000000-0005-0000-0000-000058200000}"/>
    <cellStyle name="Normal 6 2 4 9 2 3" xfId="9744" xr:uid="{00000000-0005-0000-0000-000059200000}"/>
    <cellStyle name="Normal 6 2 4 9 3" xfId="9745" xr:uid="{00000000-0005-0000-0000-00005A200000}"/>
    <cellStyle name="Normal 6 2 4 9 4" xfId="6149" xr:uid="{00000000-0005-0000-0000-00005B200000}"/>
    <cellStyle name="Normal 6 2 4 9 5" xfId="11364" xr:uid="{00000000-0005-0000-0000-00005C200000}"/>
    <cellStyle name="Normal 6 2 4 9 6" xfId="4325" xr:uid="{00000000-0005-0000-0000-00005D200000}"/>
    <cellStyle name="Normal 6 2 5" xfId="552" xr:uid="{00000000-0005-0000-0000-00005E200000}"/>
    <cellStyle name="Normal 6 2 5 10" xfId="11499" xr:uid="{00000000-0005-0000-0000-00005F200000}"/>
    <cellStyle name="Normal 6 2 5 11" xfId="4460" xr:uid="{00000000-0005-0000-0000-000060200000}"/>
    <cellStyle name="Normal 6 2 5 2" xfId="713" xr:uid="{00000000-0005-0000-0000-000061200000}"/>
    <cellStyle name="Normal 6 2 5 2 2" xfId="1179" xr:uid="{00000000-0005-0000-0000-000062200000}"/>
    <cellStyle name="Normal 6 2 5 2 2 2" xfId="1683" xr:uid="{00000000-0005-0000-0000-000063200000}"/>
    <cellStyle name="Normal 6 2 5 2 2 2 2" xfId="3640" xr:uid="{00000000-0005-0000-0000-000064200000}"/>
    <cellStyle name="Normal 6 2 5 2 2 2 2 2" xfId="14306" xr:uid="{00000000-0005-0000-0000-000065200000}"/>
    <cellStyle name="Normal 6 2 5 2 2 2 2 3" xfId="9746" xr:uid="{00000000-0005-0000-0000-000066200000}"/>
    <cellStyle name="Normal 6 2 5 2 2 2 3" xfId="9747" xr:uid="{00000000-0005-0000-0000-000067200000}"/>
    <cellStyle name="Normal 6 2 5 2 2 2 4" xfId="7279" xr:uid="{00000000-0005-0000-0000-000068200000}"/>
    <cellStyle name="Normal 6 2 5 2 2 2 5" xfId="12493" xr:uid="{00000000-0005-0000-0000-000069200000}"/>
    <cellStyle name="Normal 6 2 5 2 2 2 6" xfId="5454" xr:uid="{00000000-0005-0000-0000-00006A200000}"/>
    <cellStyle name="Normal 6 2 5 2 2 3" xfId="3148" xr:uid="{00000000-0005-0000-0000-00006B200000}"/>
    <cellStyle name="Normal 6 2 5 2 2 3 2" xfId="13814" xr:uid="{00000000-0005-0000-0000-00006C200000}"/>
    <cellStyle name="Normal 6 2 5 2 2 3 3" xfId="9748" xr:uid="{00000000-0005-0000-0000-00006D200000}"/>
    <cellStyle name="Normal 6 2 5 2 2 4" xfId="9749" xr:uid="{00000000-0005-0000-0000-00006E200000}"/>
    <cellStyle name="Normal 6 2 5 2 2 5" xfId="6787" xr:uid="{00000000-0005-0000-0000-00006F200000}"/>
    <cellStyle name="Normal 6 2 5 2 2 6" xfId="12001" xr:uid="{00000000-0005-0000-0000-000070200000}"/>
    <cellStyle name="Normal 6 2 5 2 2 7" xfId="4962" xr:uid="{00000000-0005-0000-0000-000071200000}"/>
    <cellStyle name="Normal 6 2 5 2 3" xfId="1682" xr:uid="{00000000-0005-0000-0000-000072200000}"/>
    <cellStyle name="Normal 6 2 5 2 3 2" xfId="3639" xr:uid="{00000000-0005-0000-0000-000073200000}"/>
    <cellStyle name="Normal 6 2 5 2 3 2 2" xfId="14305" xr:uid="{00000000-0005-0000-0000-000074200000}"/>
    <cellStyle name="Normal 6 2 5 2 3 2 3" xfId="9750" xr:uid="{00000000-0005-0000-0000-000075200000}"/>
    <cellStyle name="Normal 6 2 5 2 3 3" xfId="9751" xr:uid="{00000000-0005-0000-0000-000076200000}"/>
    <cellStyle name="Normal 6 2 5 2 3 4" xfId="7278" xr:uid="{00000000-0005-0000-0000-000077200000}"/>
    <cellStyle name="Normal 6 2 5 2 3 5" xfId="12492" xr:uid="{00000000-0005-0000-0000-000078200000}"/>
    <cellStyle name="Normal 6 2 5 2 3 6" xfId="5453" xr:uid="{00000000-0005-0000-0000-000079200000}"/>
    <cellStyle name="Normal 6 2 5 2 4" xfId="2781" xr:uid="{00000000-0005-0000-0000-00007A200000}"/>
    <cellStyle name="Normal 6 2 5 2 4 2" xfId="13447" xr:uid="{00000000-0005-0000-0000-00007B200000}"/>
    <cellStyle name="Normal 6 2 5 2 4 3" xfId="9752" xr:uid="{00000000-0005-0000-0000-00007C200000}"/>
    <cellStyle name="Normal 6 2 5 2 5" xfId="9753" xr:uid="{00000000-0005-0000-0000-00007D200000}"/>
    <cellStyle name="Normal 6 2 5 2 6" xfId="6420" xr:uid="{00000000-0005-0000-0000-00007E200000}"/>
    <cellStyle name="Normal 6 2 5 2 7" xfId="11634" xr:uid="{00000000-0005-0000-0000-00007F200000}"/>
    <cellStyle name="Normal 6 2 5 2 8" xfId="4595" xr:uid="{00000000-0005-0000-0000-000080200000}"/>
    <cellStyle name="Normal 6 2 5 3" xfId="866" xr:uid="{00000000-0005-0000-0000-000081200000}"/>
    <cellStyle name="Normal 6 2 5 3 2" xfId="1684" xr:uid="{00000000-0005-0000-0000-000082200000}"/>
    <cellStyle name="Normal 6 2 5 3 2 2" xfId="3641" xr:uid="{00000000-0005-0000-0000-000083200000}"/>
    <cellStyle name="Normal 6 2 5 3 2 2 2" xfId="14307" xr:uid="{00000000-0005-0000-0000-000084200000}"/>
    <cellStyle name="Normal 6 2 5 3 2 2 3" xfId="9754" xr:uid="{00000000-0005-0000-0000-000085200000}"/>
    <cellStyle name="Normal 6 2 5 3 2 3" xfId="9755" xr:uid="{00000000-0005-0000-0000-000086200000}"/>
    <cellStyle name="Normal 6 2 5 3 2 4" xfId="7280" xr:uid="{00000000-0005-0000-0000-000087200000}"/>
    <cellStyle name="Normal 6 2 5 3 2 5" xfId="12494" xr:uid="{00000000-0005-0000-0000-000088200000}"/>
    <cellStyle name="Normal 6 2 5 3 2 6" xfId="5455" xr:uid="{00000000-0005-0000-0000-000089200000}"/>
    <cellStyle name="Normal 6 2 5 3 3" xfId="2919" xr:uid="{00000000-0005-0000-0000-00008A200000}"/>
    <cellStyle name="Normal 6 2 5 3 3 2" xfId="13585" xr:uid="{00000000-0005-0000-0000-00008B200000}"/>
    <cellStyle name="Normal 6 2 5 3 3 3" xfId="9756" xr:uid="{00000000-0005-0000-0000-00008C200000}"/>
    <cellStyle name="Normal 6 2 5 3 4" xfId="9757" xr:uid="{00000000-0005-0000-0000-00008D200000}"/>
    <cellStyle name="Normal 6 2 5 3 5" xfId="6558" xr:uid="{00000000-0005-0000-0000-00008E200000}"/>
    <cellStyle name="Normal 6 2 5 3 6" xfId="11772" xr:uid="{00000000-0005-0000-0000-00008F200000}"/>
    <cellStyle name="Normal 6 2 5 3 7" xfId="4733" xr:uid="{00000000-0005-0000-0000-000090200000}"/>
    <cellStyle name="Normal 6 2 5 4" xfId="1681" xr:uid="{00000000-0005-0000-0000-000091200000}"/>
    <cellStyle name="Normal 6 2 5 4 2" xfId="3638" xr:uid="{00000000-0005-0000-0000-000092200000}"/>
    <cellStyle name="Normal 6 2 5 4 2 2" xfId="14304" xr:uid="{00000000-0005-0000-0000-000093200000}"/>
    <cellStyle name="Normal 6 2 5 4 2 3" xfId="9758" xr:uid="{00000000-0005-0000-0000-000094200000}"/>
    <cellStyle name="Normal 6 2 5 4 3" xfId="9759" xr:uid="{00000000-0005-0000-0000-000095200000}"/>
    <cellStyle name="Normal 6 2 5 4 4" xfId="7277" xr:uid="{00000000-0005-0000-0000-000096200000}"/>
    <cellStyle name="Normal 6 2 5 4 5" xfId="12491" xr:uid="{00000000-0005-0000-0000-000097200000}"/>
    <cellStyle name="Normal 6 2 5 4 6" xfId="5452" xr:uid="{00000000-0005-0000-0000-000098200000}"/>
    <cellStyle name="Normal 6 2 5 5" xfId="2174" xr:uid="{00000000-0005-0000-0000-000099200000}"/>
    <cellStyle name="Normal 6 2 5 5 2" xfId="4027" xr:uid="{00000000-0005-0000-0000-00009A200000}"/>
    <cellStyle name="Normal 6 2 5 5 2 2" xfId="14690" xr:uid="{00000000-0005-0000-0000-00009B200000}"/>
    <cellStyle name="Normal 6 2 5 5 2 3" xfId="9760" xr:uid="{00000000-0005-0000-0000-00009C200000}"/>
    <cellStyle name="Normal 6 2 5 5 3" xfId="9761" xr:uid="{00000000-0005-0000-0000-00009D200000}"/>
    <cellStyle name="Normal 6 2 5 5 4" xfId="7666" xr:uid="{00000000-0005-0000-0000-00009E200000}"/>
    <cellStyle name="Normal 6 2 5 5 5" xfId="12877" xr:uid="{00000000-0005-0000-0000-00009F200000}"/>
    <cellStyle name="Normal 6 2 5 5 6" xfId="5838" xr:uid="{00000000-0005-0000-0000-0000A0200000}"/>
    <cellStyle name="Normal 6 2 5 6" xfId="2318" xr:uid="{00000000-0005-0000-0000-0000A1200000}"/>
    <cellStyle name="Normal 6 2 5 6 2" xfId="4162" xr:uid="{00000000-0005-0000-0000-0000A2200000}"/>
    <cellStyle name="Normal 6 2 5 6 2 2" xfId="14825" xr:uid="{00000000-0005-0000-0000-0000A3200000}"/>
    <cellStyle name="Normal 6 2 5 6 2 3" xfId="9762" xr:uid="{00000000-0005-0000-0000-0000A4200000}"/>
    <cellStyle name="Normal 6 2 5 6 3" xfId="7801" xr:uid="{00000000-0005-0000-0000-0000A5200000}"/>
    <cellStyle name="Normal 6 2 5 6 4" xfId="13012" xr:uid="{00000000-0005-0000-0000-0000A6200000}"/>
    <cellStyle name="Normal 6 2 5 6 5" xfId="5973" xr:uid="{00000000-0005-0000-0000-0000A7200000}"/>
    <cellStyle name="Normal 6 2 5 7" xfId="2646" xr:uid="{00000000-0005-0000-0000-0000A8200000}"/>
    <cellStyle name="Normal 6 2 5 7 2" xfId="13312" xr:uid="{00000000-0005-0000-0000-0000A9200000}"/>
    <cellStyle name="Normal 6 2 5 7 3" xfId="9763" xr:uid="{00000000-0005-0000-0000-0000AA200000}"/>
    <cellStyle name="Normal 6 2 5 8" xfId="9764" xr:uid="{00000000-0005-0000-0000-0000AB200000}"/>
    <cellStyle name="Normal 6 2 5 9" xfId="6285" xr:uid="{00000000-0005-0000-0000-0000AC200000}"/>
    <cellStyle name="Normal 6 2 6" xfId="615" xr:uid="{00000000-0005-0000-0000-0000AD200000}"/>
    <cellStyle name="Normal 6 2 6 10" xfId="11541" xr:uid="{00000000-0005-0000-0000-0000AE200000}"/>
    <cellStyle name="Normal 6 2 6 11" xfId="4502" xr:uid="{00000000-0005-0000-0000-0000AF200000}"/>
    <cellStyle name="Normal 6 2 6 2" xfId="756" xr:uid="{00000000-0005-0000-0000-0000B0200000}"/>
    <cellStyle name="Normal 6 2 6 2 2" xfId="1221" xr:uid="{00000000-0005-0000-0000-0000B1200000}"/>
    <cellStyle name="Normal 6 2 6 2 2 2" xfId="1687" xr:uid="{00000000-0005-0000-0000-0000B2200000}"/>
    <cellStyle name="Normal 6 2 6 2 2 2 2" xfId="3644" xr:uid="{00000000-0005-0000-0000-0000B3200000}"/>
    <cellStyle name="Normal 6 2 6 2 2 2 2 2" xfId="14310" xr:uid="{00000000-0005-0000-0000-0000B4200000}"/>
    <cellStyle name="Normal 6 2 6 2 2 2 2 3" xfId="9765" xr:uid="{00000000-0005-0000-0000-0000B5200000}"/>
    <cellStyle name="Normal 6 2 6 2 2 2 3" xfId="9766" xr:uid="{00000000-0005-0000-0000-0000B6200000}"/>
    <cellStyle name="Normal 6 2 6 2 2 2 4" xfId="7283" xr:uid="{00000000-0005-0000-0000-0000B7200000}"/>
    <cellStyle name="Normal 6 2 6 2 2 2 5" xfId="12497" xr:uid="{00000000-0005-0000-0000-0000B8200000}"/>
    <cellStyle name="Normal 6 2 6 2 2 2 6" xfId="5458" xr:uid="{00000000-0005-0000-0000-0000B9200000}"/>
    <cellStyle name="Normal 6 2 6 2 2 3" xfId="3190" xr:uid="{00000000-0005-0000-0000-0000BA200000}"/>
    <cellStyle name="Normal 6 2 6 2 2 3 2" xfId="13856" xr:uid="{00000000-0005-0000-0000-0000BB200000}"/>
    <cellStyle name="Normal 6 2 6 2 2 3 3" xfId="9767" xr:uid="{00000000-0005-0000-0000-0000BC200000}"/>
    <cellStyle name="Normal 6 2 6 2 2 4" xfId="9768" xr:uid="{00000000-0005-0000-0000-0000BD200000}"/>
    <cellStyle name="Normal 6 2 6 2 2 5" xfId="6829" xr:uid="{00000000-0005-0000-0000-0000BE200000}"/>
    <cellStyle name="Normal 6 2 6 2 2 6" xfId="12043" xr:uid="{00000000-0005-0000-0000-0000BF200000}"/>
    <cellStyle name="Normal 6 2 6 2 2 7" xfId="5004" xr:uid="{00000000-0005-0000-0000-0000C0200000}"/>
    <cellStyle name="Normal 6 2 6 2 3" xfId="1686" xr:uid="{00000000-0005-0000-0000-0000C1200000}"/>
    <cellStyle name="Normal 6 2 6 2 3 2" xfId="3643" xr:uid="{00000000-0005-0000-0000-0000C2200000}"/>
    <cellStyle name="Normal 6 2 6 2 3 2 2" xfId="14309" xr:uid="{00000000-0005-0000-0000-0000C3200000}"/>
    <cellStyle name="Normal 6 2 6 2 3 2 3" xfId="9769" xr:uid="{00000000-0005-0000-0000-0000C4200000}"/>
    <cellStyle name="Normal 6 2 6 2 3 3" xfId="9770" xr:uid="{00000000-0005-0000-0000-0000C5200000}"/>
    <cellStyle name="Normal 6 2 6 2 3 4" xfId="7282" xr:uid="{00000000-0005-0000-0000-0000C6200000}"/>
    <cellStyle name="Normal 6 2 6 2 3 5" xfId="12496" xr:uid="{00000000-0005-0000-0000-0000C7200000}"/>
    <cellStyle name="Normal 6 2 6 2 3 6" xfId="5457" xr:uid="{00000000-0005-0000-0000-0000C8200000}"/>
    <cellStyle name="Normal 6 2 6 2 4" xfId="2823" xr:uid="{00000000-0005-0000-0000-0000C9200000}"/>
    <cellStyle name="Normal 6 2 6 2 4 2" xfId="13489" xr:uid="{00000000-0005-0000-0000-0000CA200000}"/>
    <cellStyle name="Normal 6 2 6 2 4 3" xfId="9771" xr:uid="{00000000-0005-0000-0000-0000CB200000}"/>
    <cellStyle name="Normal 6 2 6 2 5" xfId="9772" xr:uid="{00000000-0005-0000-0000-0000CC200000}"/>
    <cellStyle name="Normal 6 2 6 2 6" xfId="6462" xr:uid="{00000000-0005-0000-0000-0000CD200000}"/>
    <cellStyle name="Normal 6 2 6 2 7" xfId="11676" xr:uid="{00000000-0005-0000-0000-0000CE200000}"/>
    <cellStyle name="Normal 6 2 6 2 8" xfId="4637" xr:uid="{00000000-0005-0000-0000-0000CF200000}"/>
    <cellStyle name="Normal 6 2 6 3" xfId="909" xr:uid="{00000000-0005-0000-0000-0000D0200000}"/>
    <cellStyle name="Normal 6 2 6 3 2" xfId="1688" xr:uid="{00000000-0005-0000-0000-0000D1200000}"/>
    <cellStyle name="Normal 6 2 6 3 2 2" xfId="3645" xr:uid="{00000000-0005-0000-0000-0000D2200000}"/>
    <cellStyle name="Normal 6 2 6 3 2 2 2" xfId="14311" xr:uid="{00000000-0005-0000-0000-0000D3200000}"/>
    <cellStyle name="Normal 6 2 6 3 2 2 3" xfId="9773" xr:uid="{00000000-0005-0000-0000-0000D4200000}"/>
    <cellStyle name="Normal 6 2 6 3 2 3" xfId="9774" xr:uid="{00000000-0005-0000-0000-0000D5200000}"/>
    <cellStyle name="Normal 6 2 6 3 2 4" xfId="7284" xr:uid="{00000000-0005-0000-0000-0000D6200000}"/>
    <cellStyle name="Normal 6 2 6 3 2 5" xfId="12498" xr:uid="{00000000-0005-0000-0000-0000D7200000}"/>
    <cellStyle name="Normal 6 2 6 3 2 6" xfId="5459" xr:uid="{00000000-0005-0000-0000-0000D8200000}"/>
    <cellStyle name="Normal 6 2 6 3 3" xfId="2961" xr:uid="{00000000-0005-0000-0000-0000D9200000}"/>
    <cellStyle name="Normal 6 2 6 3 3 2" xfId="13627" xr:uid="{00000000-0005-0000-0000-0000DA200000}"/>
    <cellStyle name="Normal 6 2 6 3 3 3" xfId="9775" xr:uid="{00000000-0005-0000-0000-0000DB200000}"/>
    <cellStyle name="Normal 6 2 6 3 4" xfId="9776" xr:uid="{00000000-0005-0000-0000-0000DC200000}"/>
    <cellStyle name="Normal 6 2 6 3 5" xfId="6600" xr:uid="{00000000-0005-0000-0000-0000DD200000}"/>
    <cellStyle name="Normal 6 2 6 3 6" xfId="11814" xr:uid="{00000000-0005-0000-0000-0000DE200000}"/>
    <cellStyle name="Normal 6 2 6 3 7" xfId="4775" xr:uid="{00000000-0005-0000-0000-0000DF200000}"/>
    <cellStyle name="Normal 6 2 6 4" xfId="1685" xr:uid="{00000000-0005-0000-0000-0000E0200000}"/>
    <cellStyle name="Normal 6 2 6 4 2" xfId="3642" xr:uid="{00000000-0005-0000-0000-0000E1200000}"/>
    <cellStyle name="Normal 6 2 6 4 2 2" xfId="14308" xr:uid="{00000000-0005-0000-0000-0000E2200000}"/>
    <cellStyle name="Normal 6 2 6 4 2 3" xfId="9777" xr:uid="{00000000-0005-0000-0000-0000E3200000}"/>
    <cellStyle name="Normal 6 2 6 4 3" xfId="9778" xr:uid="{00000000-0005-0000-0000-0000E4200000}"/>
    <cellStyle name="Normal 6 2 6 4 4" xfId="7281" xr:uid="{00000000-0005-0000-0000-0000E5200000}"/>
    <cellStyle name="Normal 6 2 6 4 5" xfId="12495" xr:uid="{00000000-0005-0000-0000-0000E6200000}"/>
    <cellStyle name="Normal 6 2 6 4 6" xfId="5456" xr:uid="{00000000-0005-0000-0000-0000E7200000}"/>
    <cellStyle name="Normal 6 2 6 5" xfId="2216" xr:uid="{00000000-0005-0000-0000-0000E8200000}"/>
    <cellStyle name="Normal 6 2 6 5 2" xfId="4069" xr:uid="{00000000-0005-0000-0000-0000E9200000}"/>
    <cellStyle name="Normal 6 2 6 5 2 2" xfId="14732" xr:uid="{00000000-0005-0000-0000-0000EA200000}"/>
    <cellStyle name="Normal 6 2 6 5 2 3" xfId="9779" xr:uid="{00000000-0005-0000-0000-0000EB200000}"/>
    <cellStyle name="Normal 6 2 6 5 3" xfId="9780" xr:uid="{00000000-0005-0000-0000-0000EC200000}"/>
    <cellStyle name="Normal 6 2 6 5 4" xfId="7708" xr:uid="{00000000-0005-0000-0000-0000ED200000}"/>
    <cellStyle name="Normal 6 2 6 5 5" xfId="12919" xr:uid="{00000000-0005-0000-0000-0000EE200000}"/>
    <cellStyle name="Normal 6 2 6 5 6" xfId="5880" xr:uid="{00000000-0005-0000-0000-0000EF200000}"/>
    <cellStyle name="Normal 6 2 6 6" xfId="2360" xr:uid="{00000000-0005-0000-0000-0000F0200000}"/>
    <cellStyle name="Normal 6 2 6 6 2" xfId="4204" xr:uid="{00000000-0005-0000-0000-0000F1200000}"/>
    <cellStyle name="Normal 6 2 6 6 2 2" xfId="14867" xr:uid="{00000000-0005-0000-0000-0000F2200000}"/>
    <cellStyle name="Normal 6 2 6 6 2 3" xfId="9781" xr:uid="{00000000-0005-0000-0000-0000F3200000}"/>
    <cellStyle name="Normal 6 2 6 6 3" xfId="7843" xr:uid="{00000000-0005-0000-0000-0000F4200000}"/>
    <cellStyle name="Normal 6 2 6 6 4" xfId="13054" xr:uid="{00000000-0005-0000-0000-0000F5200000}"/>
    <cellStyle name="Normal 6 2 6 6 5" xfId="6015" xr:uid="{00000000-0005-0000-0000-0000F6200000}"/>
    <cellStyle name="Normal 6 2 6 7" xfId="2688" xr:uid="{00000000-0005-0000-0000-0000F7200000}"/>
    <cellStyle name="Normal 6 2 6 7 2" xfId="13354" xr:uid="{00000000-0005-0000-0000-0000F8200000}"/>
    <cellStyle name="Normal 6 2 6 7 3" xfId="9782" xr:uid="{00000000-0005-0000-0000-0000F9200000}"/>
    <cellStyle name="Normal 6 2 6 8" xfId="9783" xr:uid="{00000000-0005-0000-0000-0000FA200000}"/>
    <cellStyle name="Normal 6 2 6 9" xfId="6327" xr:uid="{00000000-0005-0000-0000-0000FB200000}"/>
    <cellStyle name="Normal 6 2 7" xfId="449" xr:uid="{00000000-0005-0000-0000-0000FC200000}"/>
    <cellStyle name="Normal 6 2 7 2" xfId="1019" xr:uid="{00000000-0005-0000-0000-0000FD200000}"/>
    <cellStyle name="Normal 6 2 7 2 2" xfId="1690" xr:uid="{00000000-0005-0000-0000-0000FE200000}"/>
    <cellStyle name="Normal 6 2 7 2 2 2" xfId="3647" xr:uid="{00000000-0005-0000-0000-0000FF200000}"/>
    <cellStyle name="Normal 6 2 7 2 2 2 2" xfId="14313" xr:uid="{00000000-0005-0000-0000-000000210000}"/>
    <cellStyle name="Normal 6 2 7 2 2 2 3" xfId="9784" xr:uid="{00000000-0005-0000-0000-000001210000}"/>
    <cellStyle name="Normal 6 2 7 2 2 3" xfId="9785" xr:uid="{00000000-0005-0000-0000-000002210000}"/>
    <cellStyle name="Normal 6 2 7 2 2 4" xfId="7286" xr:uid="{00000000-0005-0000-0000-000003210000}"/>
    <cellStyle name="Normal 6 2 7 2 2 5" xfId="12500" xr:uid="{00000000-0005-0000-0000-000004210000}"/>
    <cellStyle name="Normal 6 2 7 2 2 6" xfId="5461" xr:uid="{00000000-0005-0000-0000-000005210000}"/>
    <cellStyle name="Normal 6 2 7 2 3" xfId="3051" xr:uid="{00000000-0005-0000-0000-000006210000}"/>
    <cellStyle name="Normal 6 2 7 2 3 2" xfId="13717" xr:uid="{00000000-0005-0000-0000-000007210000}"/>
    <cellStyle name="Normal 6 2 7 2 3 3" xfId="9786" xr:uid="{00000000-0005-0000-0000-000008210000}"/>
    <cellStyle name="Normal 6 2 7 2 4" xfId="9787" xr:uid="{00000000-0005-0000-0000-000009210000}"/>
    <cellStyle name="Normal 6 2 7 2 5" xfId="6690" xr:uid="{00000000-0005-0000-0000-00000A210000}"/>
    <cellStyle name="Normal 6 2 7 2 6" xfId="11904" xr:uid="{00000000-0005-0000-0000-00000B210000}"/>
    <cellStyle name="Normal 6 2 7 2 7" xfId="4865" xr:uid="{00000000-0005-0000-0000-00000C210000}"/>
    <cellStyle name="Normal 6 2 7 3" xfId="1689" xr:uid="{00000000-0005-0000-0000-00000D210000}"/>
    <cellStyle name="Normal 6 2 7 3 2" xfId="3646" xr:uid="{00000000-0005-0000-0000-00000E210000}"/>
    <cellStyle name="Normal 6 2 7 3 2 2" xfId="14312" xr:uid="{00000000-0005-0000-0000-00000F210000}"/>
    <cellStyle name="Normal 6 2 7 3 2 3" xfId="9788" xr:uid="{00000000-0005-0000-0000-000010210000}"/>
    <cellStyle name="Normal 6 2 7 3 3" xfId="9789" xr:uid="{00000000-0005-0000-0000-000011210000}"/>
    <cellStyle name="Normal 6 2 7 3 4" xfId="7285" xr:uid="{00000000-0005-0000-0000-000012210000}"/>
    <cellStyle name="Normal 6 2 7 3 5" xfId="12499" xr:uid="{00000000-0005-0000-0000-000013210000}"/>
    <cellStyle name="Normal 6 2 7 3 6" xfId="5460" xr:uid="{00000000-0005-0000-0000-000014210000}"/>
    <cellStyle name="Normal 6 2 7 4" xfId="2599" xr:uid="{00000000-0005-0000-0000-000015210000}"/>
    <cellStyle name="Normal 6 2 7 4 2" xfId="13265" xr:uid="{00000000-0005-0000-0000-000016210000}"/>
    <cellStyle name="Normal 6 2 7 4 3" xfId="9790" xr:uid="{00000000-0005-0000-0000-000017210000}"/>
    <cellStyle name="Normal 6 2 7 5" xfId="9791" xr:uid="{00000000-0005-0000-0000-000018210000}"/>
    <cellStyle name="Normal 6 2 7 6" xfId="6238" xr:uid="{00000000-0005-0000-0000-000019210000}"/>
    <cellStyle name="Normal 6 2 7 7" xfId="11452" xr:uid="{00000000-0005-0000-0000-00001A210000}"/>
    <cellStyle name="Normal 6 2 7 8" xfId="4413" xr:uid="{00000000-0005-0000-0000-00001B210000}"/>
    <cellStyle name="Normal 6 2 8" xfId="666" xr:uid="{00000000-0005-0000-0000-00001C210000}"/>
    <cellStyle name="Normal 6 2 8 2" xfId="1132" xr:uid="{00000000-0005-0000-0000-00001D210000}"/>
    <cellStyle name="Normal 6 2 8 2 2" xfId="1692" xr:uid="{00000000-0005-0000-0000-00001E210000}"/>
    <cellStyle name="Normal 6 2 8 2 2 2" xfId="3649" xr:uid="{00000000-0005-0000-0000-00001F210000}"/>
    <cellStyle name="Normal 6 2 8 2 2 2 2" xfId="14315" xr:uid="{00000000-0005-0000-0000-000020210000}"/>
    <cellStyle name="Normal 6 2 8 2 2 2 3" xfId="9792" xr:uid="{00000000-0005-0000-0000-000021210000}"/>
    <cellStyle name="Normal 6 2 8 2 2 3" xfId="9793" xr:uid="{00000000-0005-0000-0000-000022210000}"/>
    <cellStyle name="Normal 6 2 8 2 2 4" xfId="7288" xr:uid="{00000000-0005-0000-0000-000023210000}"/>
    <cellStyle name="Normal 6 2 8 2 2 5" xfId="12502" xr:uid="{00000000-0005-0000-0000-000024210000}"/>
    <cellStyle name="Normal 6 2 8 2 2 6" xfId="5463" xr:uid="{00000000-0005-0000-0000-000025210000}"/>
    <cellStyle name="Normal 6 2 8 2 3" xfId="3101" xr:uid="{00000000-0005-0000-0000-000026210000}"/>
    <cellStyle name="Normal 6 2 8 2 3 2" xfId="13767" xr:uid="{00000000-0005-0000-0000-000027210000}"/>
    <cellStyle name="Normal 6 2 8 2 3 3" xfId="9794" xr:uid="{00000000-0005-0000-0000-000028210000}"/>
    <cellStyle name="Normal 6 2 8 2 4" xfId="9795" xr:uid="{00000000-0005-0000-0000-000029210000}"/>
    <cellStyle name="Normal 6 2 8 2 5" xfId="6740" xr:uid="{00000000-0005-0000-0000-00002A210000}"/>
    <cellStyle name="Normal 6 2 8 2 6" xfId="11954" xr:uid="{00000000-0005-0000-0000-00002B210000}"/>
    <cellStyle name="Normal 6 2 8 2 7" xfId="4915" xr:uid="{00000000-0005-0000-0000-00002C210000}"/>
    <cellStyle name="Normal 6 2 8 3" xfId="1691" xr:uid="{00000000-0005-0000-0000-00002D210000}"/>
    <cellStyle name="Normal 6 2 8 3 2" xfId="3648" xr:uid="{00000000-0005-0000-0000-00002E210000}"/>
    <cellStyle name="Normal 6 2 8 3 2 2" xfId="14314" xr:uid="{00000000-0005-0000-0000-00002F210000}"/>
    <cellStyle name="Normal 6 2 8 3 2 3" xfId="9796" xr:uid="{00000000-0005-0000-0000-000030210000}"/>
    <cellStyle name="Normal 6 2 8 3 3" xfId="9797" xr:uid="{00000000-0005-0000-0000-000031210000}"/>
    <cellStyle name="Normal 6 2 8 3 4" xfId="7287" xr:uid="{00000000-0005-0000-0000-000032210000}"/>
    <cellStyle name="Normal 6 2 8 3 5" xfId="12501" xr:uid="{00000000-0005-0000-0000-000033210000}"/>
    <cellStyle name="Normal 6 2 8 3 6" xfId="5462" xr:uid="{00000000-0005-0000-0000-000034210000}"/>
    <cellStyle name="Normal 6 2 8 4" xfId="2734" xr:uid="{00000000-0005-0000-0000-000035210000}"/>
    <cellStyle name="Normal 6 2 8 4 2" xfId="13400" xr:uid="{00000000-0005-0000-0000-000036210000}"/>
    <cellStyle name="Normal 6 2 8 4 3" xfId="9798" xr:uid="{00000000-0005-0000-0000-000037210000}"/>
    <cellStyle name="Normal 6 2 8 5" xfId="9799" xr:uid="{00000000-0005-0000-0000-000038210000}"/>
    <cellStyle name="Normal 6 2 8 6" xfId="6373" xr:uid="{00000000-0005-0000-0000-000039210000}"/>
    <cellStyle name="Normal 6 2 8 7" xfId="11587" xr:uid="{00000000-0005-0000-0000-00003A210000}"/>
    <cellStyle name="Normal 6 2 8 8" xfId="4548" xr:uid="{00000000-0005-0000-0000-00003B210000}"/>
    <cellStyle name="Normal 6 2 9" xfId="333" xr:uid="{00000000-0005-0000-0000-00003C210000}"/>
    <cellStyle name="Normal 6 2 9 2" xfId="961" xr:uid="{00000000-0005-0000-0000-00003D210000}"/>
    <cellStyle name="Normal 6 2 9 2 2" xfId="1694" xr:uid="{00000000-0005-0000-0000-00003E210000}"/>
    <cellStyle name="Normal 6 2 9 2 2 2" xfId="3651" xr:uid="{00000000-0005-0000-0000-00003F210000}"/>
    <cellStyle name="Normal 6 2 9 2 2 2 2" xfId="14317" xr:uid="{00000000-0005-0000-0000-000040210000}"/>
    <cellStyle name="Normal 6 2 9 2 2 2 3" xfId="9800" xr:uid="{00000000-0005-0000-0000-000041210000}"/>
    <cellStyle name="Normal 6 2 9 2 2 3" xfId="9801" xr:uid="{00000000-0005-0000-0000-000042210000}"/>
    <cellStyle name="Normal 6 2 9 2 2 4" xfId="7290" xr:uid="{00000000-0005-0000-0000-000043210000}"/>
    <cellStyle name="Normal 6 2 9 2 2 5" xfId="12504" xr:uid="{00000000-0005-0000-0000-000044210000}"/>
    <cellStyle name="Normal 6 2 9 2 2 6" xfId="5465" xr:uid="{00000000-0005-0000-0000-000045210000}"/>
    <cellStyle name="Normal 6 2 9 2 3" xfId="3007" xr:uid="{00000000-0005-0000-0000-000046210000}"/>
    <cellStyle name="Normal 6 2 9 2 3 2" xfId="13673" xr:uid="{00000000-0005-0000-0000-000047210000}"/>
    <cellStyle name="Normal 6 2 9 2 3 3" xfId="9802" xr:uid="{00000000-0005-0000-0000-000048210000}"/>
    <cellStyle name="Normal 6 2 9 2 4" xfId="9803" xr:uid="{00000000-0005-0000-0000-000049210000}"/>
    <cellStyle name="Normal 6 2 9 2 5" xfId="6646" xr:uid="{00000000-0005-0000-0000-00004A210000}"/>
    <cellStyle name="Normal 6 2 9 2 6" xfId="11860" xr:uid="{00000000-0005-0000-0000-00004B210000}"/>
    <cellStyle name="Normal 6 2 9 2 7" xfId="4821" xr:uid="{00000000-0005-0000-0000-00004C210000}"/>
    <cellStyle name="Normal 6 2 9 3" xfId="1693" xr:uid="{00000000-0005-0000-0000-00004D210000}"/>
    <cellStyle name="Normal 6 2 9 3 2" xfId="3650" xr:uid="{00000000-0005-0000-0000-00004E210000}"/>
    <cellStyle name="Normal 6 2 9 3 2 2" xfId="14316" xr:uid="{00000000-0005-0000-0000-00004F210000}"/>
    <cellStyle name="Normal 6 2 9 3 2 3" xfId="9804" xr:uid="{00000000-0005-0000-0000-000050210000}"/>
    <cellStyle name="Normal 6 2 9 3 3" xfId="9805" xr:uid="{00000000-0005-0000-0000-000051210000}"/>
    <cellStyle name="Normal 6 2 9 3 4" xfId="7289" xr:uid="{00000000-0005-0000-0000-000052210000}"/>
    <cellStyle name="Normal 6 2 9 3 5" xfId="12503" xr:uid="{00000000-0005-0000-0000-000053210000}"/>
    <cellStyle name="Normal 6 2 9 3 6" xfId="5464" xr:uid="{00000000-0005-0000-0000-000054210000}"/>
    <cellStyle name="Normal 6 2 9 4" xfId="2550" xr:uid="{00000000-0005-0000-0000-000055210000}"/>
    <cellStyle name="Normal 6 2 9 4 2" xfId="13216" xr:uid="{00000000-0005-0000-0000-000056210000}"/>
    <cellStyle name="Normal 6 2 9 4 3" xfId="9806" xr:uid="{00000000-0005-0000-0000-000057210000}"/>
    <cellStyle name="Normal 6 2 9 5" xfId="9807" xr:uid="{00000000-0005-0000-0000-000058210000}"/>
    <cellStyle name="Normal 6 2 9 6" xfId="6189" xr:uid="{00000000-0005-0000-0000-000059210000}"/>
    <cellStyle name="Normal 6 2 9 7" xfId="11403" xr:uid="{00000000-0005-0000-0000-00005A210000}"/>
    <cellStyle name="Normal 6 2 9 8" xfId="4364" xr:uid="{00000000-0005-0000-0000-00005B210000}"/>
    <cellStyle name="Normal 6 20" xfId="4261" xr:uid="{00000000-0005-0000-0000-00005C210000}"/>
    <cellStyle name="Normal 6 3" xfId="56" xr:uid="{00000000-0005-0000-0000-00005D210000}"/>
    <cellStyle name="Normal 6 3 10" xfId="1288" xr:uid="{00000000-0005-0000-0000-00005E210000}"/>
    <cellStyle name="Normal 6 3 10 2" xfId="3245" xr:uid="{00000000-0005-0000-0000-00005F210000}"/>
    <cellStyle name="Normal 6 3 10 2 2" xfId="13911" xr:uid="{00000000-0005-0000-0000-000060210000}"/>
    <cellStyle name="Normal 6 3 10 2 3" xfId="9808" xr:uid="{00000000-0005-0000-0000-000061210000}"/>
    <cellStyle name="Normal 6 3 10 3" xfId="9809" xr:uid="{00000000-0005-0000-0000-000062210000}"/>
    <cellStyle name="Normal 6 3 10 4" xfId="6884" xr:uid="{00000000-0005-0000-0000-000063210000}"/>
    <cellStyle name="Normal 6 3 10 5" xfId="12098" xr:uid="{00000000-0005-0000-0000-000064210000}"/>
    <cellStyle name="Normal 6 3 10 6" xfId="5059" xr:uid="{00000000-0005-0000-0000-000065210000}"/>
    <cellStyle name="Normal 6 3 11" xfId="231" xr:uid="{00000000-0005-0000-0000-000066210000}"/>
    <cellStyle name="Normal 6 3 11 2" xfId="2511" xr:uid="{00000000-0005-0000-0000-000067210000}"/>
    <cellStyle name="Normal 6 3 11 2 2" xfId="13178" xr:uid="{00000000-0005-0000-0000-000068210000}"/>
    <cellStyle name="Normal 6 3 11 2 3" xfId="9810" xr:uid="{00000000-0005-0000-0000-000069210000}"/>
    <cellStyle name="Normal 6 3 11 3" xfId="9811" xr:uid="{00000000-0005-0000-0000-00006A210000}"/>
    <cellStyle name="Normal 6 3 11 4" xfId="6150" xr:uid="{00000000-0005-0000-0000-00006B210000}"/>
    <cellStyle name="Normal 6 3 11 5" xfId="11365" xr:uid="{00000000-0005-0000-0000-00006C210000}"/>
    <cellStyle name="Normal 6 3 11 6" xfId="4326" xr:uid="{00000000-0005-0000-0000-00006D210000}"/>
    <cellStyle name="Normal 6 3 12" xfId="2126" xr:uid="{00000000-0005-0000-0000-00006E210000}"/>
    <cellStyle name="Normal 6 3 12 2" xfId="3985" xr:uid="{00000000-0005-0000-0000-00006F210000}"/>
    <cellStyle name="Normal 6 3 12 2 2" xfId="14648" xr:uid="{00000000-0005-0000-0000-000070210000}"/>
    <cellStyle name="Normal 6 3 12 2 3" xfId="9812" xr:uid="{00000000-0005-0000-0000-000071210000}"/>
    <cellStyle name="Normal 6 3 12 3" xfId="9813" xr:uid="{00000000-0005-0000-0000-000072210000}"/>
    <cellStyle name="Normal 6 3 12 4" xfId="7624" xr:uid="{00000000-0005-0000-0000-000073210000}"/>
    <cellStyle name="Normal 6 3 12 5" xfId="12835" xr:uid="{00000000-0005-0000-0000-000074210000}"/>
    <cellStyle name="Normal 6 3 12 6" xfId="5796" xr:uid="{00000000-0005-0000-0000-000075210000}"/>
    <cellStyle name="Normal 6 3 13" xfId="2277" xr:uid="{00000000-0005-0000-0000-000076210000}"/>
    <cellStyle name="Normal 6 3 13 2" xfId="4121" xr:uid="{00000000-0005-0000-0000-000077210000}"/>
    <cellStyle name="Normal 6 3 13 2 2" xfId="14784" xr:uid="{00000000-0005-0000-0000-000078210000}"/>
    <cellStyle name="Normal 6 3 13 2 3" xfId="9814" xr:uid="{00000000-0005-0000-0000-000079210000}"/>
    <cellStyle name="Normal 6 3 13 3" xfId="7760" xr:uid="{00000000-0005-0000-0000-00007A210000}"/>
    <cellStyle name="Normal 6 3 13 4" xfId="12971" xr:uid="{00000000-0005-0000-0000-00007B210000}"/>
    <cellStyle name="Normal 6 3 13 5" xfId="5932" xr:uid="{00000000-0005-0000-0000-00007C210000}"/>
    <cellStyle name="Normal 6 3 14" xfId="2452" xr:uid="{00000000-0005-0000-0000-00007D210000}"/>
    <cellStyle name="Normal 6 3 14 2" xfId="9815" xr:uid="{00000000-0005-0000-0000-00007E210000}"/>
    <cellStyle name="Normal 6 3 14 3" xfId="13120" xr:uid="{00000000-0005-0000-0000-00007F210000}"/>
    <cellStyle name="Normal 6 3 14 4" xfId="6050" xr:uid="{00000000-0005-0000-0000-000080210000}"/>
    <cellStyle name="Normal 6 3 15" xfId="9816" xr:uid="{00000000-0005-0000-0000-000081210000}"/>
    <cellStyle name="Normal 6 3 16" xfId="6091" xr:uid="{00000000-0005-0000-0000-000082210000}"/>
    <cellStyle name="Normal 6 3 17" xfId="11307" xr:uid="{00000000-0005-0000-0000-000083210000}"/>
    <cellStyle name="Normal 6 3 18" xfId="4268" xr:uid="{00000000-0005-0000-0000-000084210000}"/>
    <cellStyle name="Normal 6 3 2" xfId="102" xr:uid="{00000000-0005-0000-0000-000085210000}"/>
    <cellStyle name="Normal 6 3 2 10" xfId="2127" xr:uid="{00000000-0005-0000-0000-000086210000}"/>
    <cellStyle name="Normal 6 3 2 10 2" xfId="3986" xr:uid="{00000000-0005-0000-0000-000087210000}"/>
    <cellStyle name="Normal 6 3 2 10 2 2" xfId="14649" xr:uid="{00000000-0005-0000-0000-000088210000}"/>
    <cellStyle name="Normal 6 3 2 10 2 3" xfId="9817" xr:uid="{00000000-0005-0000-0000-000089210000}"/>
    <cellStyle name="Normal 6 3 2 10 3" xfId="9818" xr:uid="{00000000-0005-0000-0000-00008A210000}"/>
    <cellStyle name="Normal 6 3 2 10 4" xfId="7625" xr:uid="{00000000-0005-0000-0000-00008B210000}"/>
    <cellStyle name="Normal 6 3 2 10 5" xfId="12836" xr:uid="{00000000-0005-0000-0000-00008C210000}"/>
    <cellStyle name="Normal 6 3 2 10 6" xfId="5797" xr:uid="{00000000-0005-0000-0000-00008D210000}"/>
    <cellStyle name="Normal 6 3 2 11" xfId="2278" xr:uid="{00000000-0005-0000-0000-00008E210000}"/>
    <cellStyle name="Normal 6 3 2 11 2" xfId="4122" xr:uid="{00000000-0005-0000-0000-00008F210000}"/>
    <cellStyle name="Normal 6 3 2 11 2 2" xfId="14785" xr:uid="{00000000-0005-0000-0000-000090210000}"/>
    <cellStyle name="Normal 6 3 2 11 2 3" xfId="9819" xr:uid="{00000000-0005-0000-0000-000091210000}"/>
    <cellStyle name="Normal 6 3 2 11 3" xfId="7761" xr:uid="{00000000-0005-0000-0000-000092210000}"/>
    <cellStyle name="Normal 6 3 2 11 4" xfId="12972" xr:uid="{00000000-0005-0000-0000-000093210000}"/>
    <cellStyle name="Normal 6 3 2 11 5" xfId="5933" xr:uid="{00000000-0005-0000-0000-000094210000}"/>
    <cellStyle name="Normal 6 3 2 12" xfId="2460" xr:uid="{00000000-0005-0000-0000-000095210000}"/>
    <cellStyle name="Normal 6 3 2 12 2" xfId="9820" xr:uid="{00000000-0005-0000-0000-000096210000}"/>
    <cellStyle name="Normal 6 3 2 12 3" xfId="13128" xr:uid="{00000000-0005-0000-0000-000097210000}"/>
    <cellStyle name="Normal 6 3 2 12 4" xfId="6072" xr:uid="{00000000-0005-0000-0000-000098210000}"/>
    <cellStyle name="Normal 6 3 2 13" xfId="9821" xr:uid="{00000000-0005-0000-0000-000099210000}"/>
    <cellStyle name="Normal 6 3 2 14" xfId="6099" xr:uid="{00000000-0005-0000-0000-00009A210000}"/>
    <cellStyle name="Normal 6 3 2 15" xfId="11315" xr:uid="{00000000-0005-0000-0000-00009B210000}"/>
    <cellStyle name="Normal 6 3 2 16" xfId="4276" xr:uid="{00000000-0005-0000-0000-00009C210000}"/>
    <cellStyle name="Normal 6 3 2 2" xfId="559" xr:uid="{00000000-0005-0000-0000-00009D210000}"/>
    <cellStyle name="Normal 6 3 2 2 10" xfId="11506" xr:uid="{00000000-0005-0000-0000-00009E210000}"/>
    <cellStyle name="Normal 6 3 2 2 11" xfId="4467" xr:uid="{00000000-0005-0000-0000-00009F210000}"/>
    <cellStyle name="Normal 6 3 2 2 2" xfId="720" xr:uid="{00000000-0005-0000-0000-0000A0210000}"/>
    <cellStyle name="Normal 6 3 2 2 2 2" xfId="1186" xr:uid="{00000000-0005-0000-0000-0000A1210000}"/>
    <cellStyle name="Normal 6 3 2 2 2 2 2" xfId="1697" xr:uid="{00000000-0005-0000-0000-0000A2210000}"/>
    <cellStyle name="Normal 6 3 2 2 2 2 2 2" xfId="3654" xr:uid="{00000000-0005-0000-0000-0000A3210000}"/>
    <cellStyle name="Normal 6 3 2 2 2 2 2 2 2" xfId="14320" xr:uid="{00000000-0005-0000-0000-0000A4210000}"/>
    <cellStyle name="Normal 6 3 2 2 2 2 2 2 3" xfId="9822" xr:uid="{00000000-0005-0000-0000-0000A5210000}"/>
    <cellStyle name="Normal 6 3 2 2 2 2 2 3" xfId="9823" xr:uid="{00000000-0005-0000-0000-0000A6210000}"/>
    <cellStyle name="Normal 6 3 2 2 2 2 2 4" xfId="7293" xr:uid="{00000000-0005-0000-0000-0000A7210000}"/>
    <cellStyle name="Normal 6 3 2 2 2 2 2 5" xfId="12507" xr:uid="{00000000-0005-0000-0000-0000A8210000}"/>
    <cellStyle name="Normal 6 3 2 2 2 2 2 6" xfId="5468" xr:uid="{00000000-0005-0000-0000-0000A9210000}"/>
    <cellStyle name="Normal 6 3 2 2 2 2 3" xfId="3155" xr:uid="{00000000-0005-0000-0000-0000AA210000}"/>
    <cellStyle name="Normal 6 3 2 2 2 2 3 2" xfId="13821" xr:uid="{00000000-0005-0000-0000-0000AB210000}"/>
    <cellStyle name="Normal 6 3 2 2 2 2 3 3" xfId="9824" xr:uid="{00000000-0005-0000-0000-0000AC210000}"/>
    <cellStyle name="Normal 6 3 2 2 2 2 4" xfId="9825" xr:uid="{00000000-0005-0000-0000-0000AD210000}"/>
    <cellStyle name="Normal 6 3 2 2 2 2 5" xfId="6794" xr:uid="{00000000-0005-0000-0000-0000AE210000}"/>
    <cellStyle name="Normal 6 3 2 2 2 2 6" xfId="12008" xr:uid="{00000000-0005-0000-0000-0000AF210000}"/>
    <cellStyle name="Normal 6 3 2 2 2 2 7" xfId="4969" xr:uid="{00000000-0005-0000-0000-0000B0210000}"/>
    <cellStyle name="Normal 6 3 2 2 2 3" xfId="1696" xr:uid="{00000000-0005-0000-0000-0000B1210000}"/>
    <cellStyle name="Normal 6 3 2 2 2 3 2" xfId="3653" xr:uid="{00000000-0005-0000-0000-0000B2210000}"/>
    <cellStyle name="Normal 6 3 2 2 2 3 2 2" xfId="14319" xr:uid="{00000000-0005-0000-0000-0000B3210000}"/>
    <cellStyle name="Normal 6 3 2 2 2 3 2 3" xfId="9826" xr:uid="{00000000-0005-0000-0000-0000B4210000}"/>
    <cellStyle name="Normal 6 3 2 2 2 3 3" xfId="9827" xr:uid="{00000000-0005-0000-0000-0000B5210000}"/>
    <cellStyle name="Normal 6 3 2 2 2 3 4" xfId="7292" xr:uid="{00000000-0005-0000-0000-0000B6210000}"/>
    <cellStyle name="Normal 6 3 2 2 2 3 5" xfId="12506" xr:uid="{00000000-0005-0000-0000-0000B7210000}"/>
    <cellStyle name="Normal 6 3 2 2 2 3 6" xfId="5467" xr:uid="{00000000-0005-0000-0000-0000B8210000}"/>
    <cellStyle name="Normal 6 3 2 2 2 4" xfId="2788" xr:uid="{00000000-0005-0000-0000-0000B9210000}"/>
    <cellStyle name="Normal 6 3 2 2 2 4 2" xfId="13454" xr:uid="{00000000-0005-0000-0000-0000BA210000}"/>
    <cellStyle name="Normal 6 3 2 2 2 4 3" xfId="9828" xr:uid="{00000000-0005-0000-0000-0000BB210000}"/>
    <cellStyle name="Normal 6 3 2 2 2 5" xfId="9829" xr:uid="{00000000-0005-0000-0000-0000BC210000}"/>
    <cellStyle name="Normal 6 3 2 2 2 6" xfId="6427" xr:uid="{00000000-0005-0000-0000-0000BD210000}"/>
    <cellStyle name="Normal 6 3 2 2 2 7" xfId="11641" xr:uid="{00000000-0005-0000-0000-0000BE210000}"/>
    <cellStyle name="Normal 6 3 2 2 2 8" xfId="4602" xr:uid="{00000000-0005-0000-0000-0000BF210000}"/>
    <cellStyle name="Normal 6 3 2 2 3" xfId="873" xr:uid="{00000000-0005-0000-0000-0000C0210000}"/>
    <cellStyle name="Normal 6 3 2 2 3 2" xfId="1698" xr:uid="{00000000-0005-0000-0000-0000C1210000}"/>
    <cellStyle name="Normal 6 3 2 2 3 2 2" xfId="3655" xr:uid="{00000000-0005-0000-0000-0000C2210000}"/>
    <cellStyle name="Normal 6 3 2 2 3 2 2 2" xfId="14321" xr:uid="{00000000-0005-0000-0000-0000C3210000}"/>
    <cellStyle name="Normal 6 3 2 2 3 2 2 3" xfId="9830" xr:uid="{00000000-0005-0000-0000-0000C4210000}"/>
    <cellStyle name="Normal 6 3 2 2 3 2 3" xfId="9831" xr:uid="{00000000-0005-0000-0000-0000C5210000}"/>
    <cellStyle name="Normal 6 3 2 2 3 2 4" xfId="7294" xr:uid="{00000000-0005-0000-0000-0000C6210000}"/>
    <cellStyle name="Normal 6 3 2 2 3 2 5" xfId="12508" xr:uid="{00000000-0005-0000-0000-0000C7210000}"/>
    <cellStyle name="Normal 6 3 2 2 3 2 6" xfId="5469" xr:uid="{00000000-0005-0000-0000-0000C8210000}"/>
    <cellStyle name="Normal 6 3 2 2 3 3" xfId="2926" xr:uid="{00000000-0005-0000-0000-0000C9210000}"/>
    <cellStyle name="Normal 6 3 2 2 3 3 2" xfId="13592" xr:uid="{00000000-0005-0000-0000-0000CA210000}"/>
    <cellStyle name="Normal 6 3 2 2 3 3 3" xfId="9832" xr:uid="{00000000-0005-0000-0000-0000CB210000}"/>
    <cellStyle name="Normal 6 3 2 2 3 4" xfId="9833" xr:uid="{00000000-0005-0000-0000-0000CC210000}"/>
    <cellStyle name="Normal 6 3 2 2 3 5" xfId="6565" xr:uid="{00000000-0005-0000-0000-0000CD210000}"/>
    <cellStyle name="Normal 6 3 2 2 3 6" xfId="11779" xr:uid="{00000000-0005-0000-0000-0000CE210000}"/>
    <cellStyle name="Normal 6 3 2 2 3 7" xfId="4740" xr:uid="{00000000-0005-0000-0000-0000CF210000}"/>
    <cellStyle name="Normal 6 3 2 2 4" xfId="1695" xr:uid="{00000000-0005-0000-0000-0000D0210000}"/>
    <cellStyle name="Normal 6 3 2 2 4 2" xfId="3652" xr:uid="{00000000-0005-0000-0000-0000D1210000}"/>
    <cellStyle name="Normal 6 3 2 2 4 2 2" xfId="14318" xr:uid="{00000000-0005-0000-0000-0000D2210000}"/>
    <cellStyle name="Normal 6 3 2 2 4 2 3" xfId="9834" xr:uid="{00000000-0005-0000-0000-0000D3210000}"/>
    <cellStyle name="Normal 6 3 2 2 4 3" xfId="9835" xr:uid="{00000000-0005-0000-0000-0000D4210000}"/>
    <cellStyle name="Normal 6 3 2 2 4 4" xfId="7291" xr:uid="{00000000-0005-0000-0000-0000D5210000}"/>
    <cellStyle name="Normal 6 3 2 2 4 5" xfId="12505" xr:uid="{00000000-0005-0000-0000-0000D6210000}"/>
    <cellStyle name="Normal 6 3 2 2 4 6" xfId="5466" xr:uid="{00000000-0005-0000-0000-0000D7210000}"/>
    <cellStyle name="Normal 6 3 2 2 5" xfId="2181" xr:uid="{00000000-0005-0000-0000-0000D8210000}"/>
    <cellStyle name="Normal 6 3 2 2 5 2" xfId="4034" xr:uid="{00000000-0005-0000-0000-0000D9210000}"/>
    <cellStyle name="Normal 6 3 2 2 5 2 2" xfId="14697" xr:uid="{00000000-0005-0000-0000-0000DA210000}"/>
    <cellStyle name="Normal 6 3 2 2 5 2 3" xfId="9836" xr:uid="{00000000-0005-0000-0000-0000DB210000}"/>
    <cellStyle name="Normal 6 3 2 2 5 3" xfId="9837" xr:uid="{00000000-0005-0000-0000-0000DC210000}"/>
    <cellStyle name="Normal 6 3 2 2 5 4" xfId="7673" xr:uid="{00000000-0005-0000-0000-0000DD210000}"/>
    <cellStyle name="Normal 6 3 2 2 5 5" xfId="12884" xr:uid="{00000000-0005-0000-0000-0000DE210000}"/>
    <cellStyle name="Normal 6 3 2 2 5 6" xfId="5845" xr:uid="{00000000-0005-0000-0000-0000DF210000}"/>
    <cellStyle name="Normal 6 3 2 2 6" xfId="2325" xr:uid="{00000000-0005-0000-0000-0000E0210000}"/>
    <cellStyle name="Normal 6 3 2 2 6 2" xfId="4169" xr:uid="{00000000-0005-0000-0000-0000E1210000}"/>
    <cellStyle name="Normal 6 3 2 2 6 2 2" xfId="14832" xr:uid="{00000000-0005-0000-0000-0000E2210000}"/>
    <cellStyle name="Normal 6 3 2 2 6 2 3" xfId="9838" xr:uid="{00000000-0005-0000-0000-0000E3210000}"/>
    <cellStyle name="Normal 6 3 2 2 6 3" xfId="7808" xr:uid="{00000000-0005-0000-0000-0000E4210000}"/>
    <cellStyle name="Normal 6 3 2 2 6 4" xfId="13019" xr:uid="{00000000-0005-0000-0000-0000E5210000}"/>
    <cellStyle name="Normal 6 3 2 2 6 5" xfId="5980" xr:uid="{00000000-0005-0000-0000-0000E6210000}"/>
    <cellStyle name="Normal 6 3 2 2 7" xfId="2653" xr:uid="{00000000-0005-0000-0000-0000E7210000}"/>
    <cellStyle name="Normal 6 3 2 2 7 2" xfId="13319" xr:uid="{00000000-0005-0000-0000-0000E8210000}"/>
    <cellStyle name="Normal 6 3 2 2 7 3" xfId="9839" xr:uid="{00000000-0005-0000-0000-0000E9210000}"/>
    <cellStyle name="Normal 6 3 2 2 8" xfId="9840" xr:uid="{00000000-0005-0000-0000-0000EA210000}"/>
    <cellStyle name="Normal 6 3 2 2 9" xfId="6292" xr:uid="{00000000-0005-0000-0000-0000EB210000}"/>
    <cellStyle name="Normal 6 3 2 3" xfId="622" xr:uid="{00000000-0005-0000-0000-0000EC210000}"/>
    <cellStyle name="Normal 6 3 2 3 10" xfId="11548" xr:uid="{00000000-0005-0000-0000-0000ED210000}"/>
    <cellStyle name="Normal 6 3 2 3 11" xfId="4509" xr:uid="{00000000-0005-0000-0000-0000EE210000}"/>
    <cellStyle name="Normal 6 3 2 3 2" xfId="763" xr:uid="{00000000-0005-0000-0000-0000EF210000}"/>
    <cellStyle name="Normal 6 3 2 3 2 2" xfId="1228" xr:uid="{00000000-0005-0000-0000-0000F0210000}"/>
    <cellStyle name="Normal 6 3 2 3 2 2 2" xfId="1701" xr:uid="{00000000-0005-0000-0000-0000F1210000}"/>
    <cellStyle name="Normal 6 3 2 3 2 2 2 2" xfId="3658" xr:uid="{00000000-0005-0000-0000-0000F2210000}"/>
    <cellStyle name="Normal 6 3 2 3 2 2 2 2 2" xfId="14324" xr:uid="{00000000-0005-0000-0000-0000F3210000}"/>
    <cellStyle name="Normal 6 3 2 3 2 2 2 2 3" xfId="9841" xr:uid="{00000000-0005-0000-0000-0000F4210000}"/>
    <cellStyle name="Normal 6 3 2 3 2 2 2 3" xfId="9842" xr:uid="{00000000-0005-0000-0000-0000F5210000}"/>
    <cellStyle name="Normal 6 3 2 3 2 2 2 4" xfId="7297" xr:uid="{00000000-0005-0000-0000-0000F6210000}"/>
    <cellStyle name="Normal 6 3 2 3 2 2 2 5" xfId="12511" xr:uid="{00000000-0005-0000-0000-0000F7210000}"/>
    <cellStyle name="Normal 6 3 2 3 2 2 2 6" xfId="5472" xr:uid="{00000000-0005-0000-0000-0000F8210000}"/>
    <cellStyle name="Normal 6 3 2 3 2 2 3" xfId="3197" xr:uid="{00000000-0005-0000-0000-0000F9210000}"/>
    <cellStyle name="Normal 6 3 2 3 2 2 3 2" xfId="13863" xr:uid="{00000000-0005-0000-0000-0000FA210000}"/>
    <cellStyle name="Normal 6 3 2 3 2 2 3 3" xfId="9843" xr:uid="{00000000-0005-0000-0000-0000FB210000}"/>
    <cellStyle name="Normal 6 3 2 3 2 2 4" xfId="9844" xr:uid="{00000000-0005-0000-0000-0000FC210000}"/>
    <cellStyle name="Normal 6 3 2 3 2 2 5" xfId="6836" xr:uid="{00000000-0005-0000-0000-0000FD210000}"/>
    <cellStyle name="Normal 6 3 2 3 2 2 6" xfId="12050" xr:uid="{00000000-0005-0000-0000-0000FE210000}"/>
    <cellStyle name="Normal 6 3 2 3 2 2 7" xfId="5011" xr:uid="{00000000-0005-0000-0000-0000FF210000}"/>
    <cellStyle name="Normal 6 3 2 3 2 3" xfId="1700" xr:uid="{00000000-0005-0000-0000-000000220000}"/>
    <cellStyle name="Normal 6 3 2 3 2 3 2" xfId="3657" xr:uid="{00000000-0005-0000-0000-000001220000}"/>
    <cellStyle name="Normal 6 3 2 3 2 3 2 2" xfId="14323" xr:uid="{00000000-0005-0000-0000-000002220000}"/>
    <cellStyle name="Normal 6 3 2 3 2 3 2 3" xfId="9845" xr:uid="{00000000-0005-0000-0000-000003220000}"/>
    <cellStyle name="Normal 6 3 2 3 2 3 3" xfId="9846" xr:uid="{00000000-0005-0000-0000-000004220000}"/>
    <cellStyle name="Normal 6 3 2 3 2 3 4" xfId="7296" xr:uid="{00000000-0005-0000-0000-000005220000}"/>
    <cellStyle name="Normal 6 3 2 3 2 3 5" xfId="12510" xr:uid="{00000000-0005-0000-0000-000006220000}"/>
    <cellStyle name="Normal 6 3 2 3 2 3 6" xfId="5471" xr:uid="{00000000-0005-0000-0000-000007220000}"/>
    <cellStyle name="Normal 6 3 2 3 2 4" xfId="2830" xr:uid="{00000000-0005-0000-0000-000008220000}"/>
    <cellStyle name="Normal 6 3 2 3 2 4 2" xfId="13496" xr:uid="{00000000-0005-0000-0000-000009220000}"/>
    <cellStyle name="Normal 6 3 2 3 2 4 3" xfId="9847" xr:uid="{00000000-0005-0000-0000-00000A220000}"/>
    <cellStyle name="Normal 6 3 2 3 2 5" xfId="9848" xr:uid="{00000000-0005-0000-0000-00000B220000}"/>
    <cellStyle name="Normal 6 3 2 3 2 6" xfId="6469" xr:uid="{00000000-0005-0000-0000-00000C220000}"/>
    <cellStyle name="Normal 6 3 2 3 2 7" xfId="11683" xr:uid="{00000000-0005-0000-0000-00000D220000}"/>
    <cellStyle name="Normal 6 3 2 3 2 8" xfId="4644" xr:uid="{00000000-0005-0000-0000-00000E220000}"/>
    <cellStyle name="Normal 6 3 2 3 3" xfId="916" xr:uid="{00000000-0005-0000-0000-00000F220000}"/>
    <cellStyle name="Normal 6 3 2 3 3 2" xfId="1702" xr:uid="{00000000-0005-0000-0000-000010220000}"/>
    <cellStyle name="Normal 6 3 2 3 3 2 2" xfId="3659" xr:uid="{00000000-0005-0000-0000-000011220000}"/>
    <cellStyle name="Normal 6 3 2 3 3 2 2 2" xfId="14325" xr:uid="{00000000-0005-0000-0000-000012220000}"/>
    <cellStyle name="Normal 6 3 2 3 3 2 2 3" xfId="9849" xr:uid="{00000000-0005-0000-0000-000013220000}"/>
    <cellStyle name="Normal 6 3 2 3 3 2 3" xfId="9850" xr:uid="{00000000-0005-0000-0000-000014220000}"/>
    <cellStyle name="Normal 6 3 2 3 3 2 4" xfId="7298" xr:uid="{00000000-0005-0000-0000-000015220000}"/>
    <cellStyle name="Normal 6 3 2 3 3 2 5" xfId="12512" xr:uid="{00000000-0005-0000-0000-000016220000}"/>
    <cellStyle name="Normal 6 3 2 3 3 2 6" xfId="5473" xr:uid="{00000000-0005-0000-0000-000017220000}"/>
    <cellStyle name="Normal 6 3 2 3 3 3" xfId="2968" xr:uid="{00000000-0005-0000-0000-000018220000}"/>
    <cellStyle name="Normal 6 3 2 3 3 3 2" xfId="13634" xr:uid="{00000000-0005-0000-0000-000019220000}"/>
    <cellStyle name="Normal 6 3 2 3 3 3 3" xfId="9851" xr:uid="{00000000-0005-0000-0000-00001A220000}"/>
    <cellStyle name="Normal 6 3 2 3 3 4" xfId="9852" xr:uid="{00000000-0005-0000-0000-00001B220000}"/>
    <cellStyle name="Normal 6 3 2 3 3 5" xfId="6607" xr:uid="{00000000-0005-0000-0000-00001C220000}"/>
    <cellStyle name="Normal 6 3 2 3 3 6" xfId="11821" xr:uid="{00000000-0005-0000-0000-00001D220000}"/>
    <cellStyle name="Normal 6 3 2 3 3 7" xfId="4782" xr:uid="{00000000-0005-0000-0000-00001E220000}"/>
    <cellStyle name="Normal 6 3 2 3 4" xfId="1699" xr:uid="{00000000-0005-0000-0000-00001F220000}"/>
    <cellStyle name="Normal 6 3 2 3 4 2" xfId="3656" xr:uid="{00000000-0005-0000-0000-000020220000}"/>
    <cellStyle name="Normal 6 3 2 3 4 2 2" xfId="14322" xr:uid="{00000000-0005-0000-0000-000021220000}"/>
    <cellStyle name="Normal 6 3 2 3 4 2 3" xfId="9853" xr:uid="{00000000-0005-0000-0000-000022220000}"/>
    <cellStyle name="Normal 6 3 2 3 4 3" xfId="9854" xr:uid="{00000000-0005-0000-0000-000023220000}"/>
    <cellStyle name="Normal 6 3 2 3 4 4" xfId="7295" xr:uid="{00000000-0005-0000-0000-000024220000}"/>
    <cellStyle name="Normal 6 3 2 3 4 5" xfId="12509" xr:uid="{00000000-0005-0000-0000-000025220000}"/>
    <cellStyle name="Normal 6 3 2 3 4 6" xfId="5470" xr:uid="{00000000-0005-0000-0000-000026220000}"/>
    <cellStyle name="Normal 6 3 2 3 5" xfId="2223" xr:uid="{00000000-0005-0000-0000-000027220000}"/>
    <cellStyle name="Normal 6 3 2 3 5 2" xfId="4076" xr:uid="{00000000-0005-0000-0000-000028220000}"/>
    <cellStyle name="Normal 6 3 2 3 5 2 2" xfId="14739" xr:uid="{00000000-0005-0000-0000-000029220000}"/>
    <cellStyle name="Normal 6 3 2 3 5 2 3" xfId="9855" xr:uid="{00000000-0005-0000-0000-00002A220000}"/>
    <cellStyle name="Normal 6 3 2 3 5 3" xfId="9856" xr:uid="{00000000-0005-0000-0000-00002B220000}"/>
    <cellStyle name="Normal 6 3 2 3 5 4" xfId="7715" xr:uid="{00000000-0005-0000-0000-00002C220000}"/>
    <cellStyle name="Normal 6 3 2 3 5 5" xfId="12926" xr:uid="{00000000-0005-0000-0000-00002D220000}"/>
    <cellStyle name="Normal 6 3 2 3 5 6" xfId="5887" xr:uid="{00000000-0005-0000-0000-00002E220000}"/>
    <cellStyle name="Normal 6 3 2 3 6" xfId="2367" xr:uid="{00000000-0005-0000-0000-00002F220000}"/>
    <cellStyle name="Normal 6 3 2 3 6 2" xfId="4211" xr:uid="{00000000-0005-0000-0000-000030220000}"/>
    <cellStyle name="Normal 6 3 2 3 6 2 2" xfId="14874" xr:uid="{00000000-0005-0000-0000-000031220000}"/>
    <cellStyle name="Normal 6 3 2 3 6 2 3" xfId="9857" xr:uid="{00000000-0005-0000-0000-000032220000}"/>
    <cellStyle name="Normal 6 3 2 3 6 3" xfId="7850" xr:uid="{00000000-0005-0000-0000-000033220000}"/>
    <cellStyle name="Normal 6 3 2 3 6 4" xfId="13061" xr:uid="{00000000-0005-0000-0000-000034220000}"/>
    <cellStyle name="Normal 6 3 2 3 6 5" xfId="6022" xr:uid="{00000000-0005-0000-0000-000035220000}"/>
    <cellStyle name="Normal 6 3 2 3 7" xfId="2695" xr:uid="{00000000-0005-0000-0000-000036220000}"/>
    <cellStyle name="Normal 6 3 2 3 7 2" xfId="13361" xr:uid="{00000000-0005-0000-0000-000037220000}"/>
    <cellStyle name="Normal 6 3 2 3 7 3" xfId="9858" xr:uid="{00000000-0005-0000-0000-000038220000}"/>
    <cellStyle name="Normal 6 3 2 3 8" xfId="9859" xr:uid="{00000000-0005-0000-0000-000039220000}"/>
    <cellStyle name="Normal 6 3 2 3 9" xfId="6334" xr:uid="{00000000-0005-0000-0000-00003A220000}"/>
    <cellStyle name="Normal 6 3 2 4" xfId="456" xr:uid="{00000000-0005-0000-0000-00003B220000}"/>
    <cellStyle name="Normal 6 3 2 4 2" xfId="1026" xr:uid="{00000000-0005-0000-0000-00003C220000}"/>
    <cellStyle name="Normal 6 3 2 4 2 2" xfId="1704" xr:uid="{00000000-0005-0000-0000-00003D220000}"/>
    <cellStyle name="Normal 6 3 2 4 2 2 2" xfId="3661" xr:uid="{00000000-0005-0000-0000-00003E220000}"/>
    <cellStyle name="Normal 6 3 2 4 2 2 2 2" xfId="14327" xr:uid="{00000000-0005-0000-0000-00003F220000}"/>
    <cellStyle name="Normal 6 3 2 4 2 2 2 3" xfId="9860" xr:uid="{00000000-0005-0000-0000-000040220000}"/>
    <cellStyle name="Normal 6 3 2 4 2 2 3" xfId="9861" xr:uid="{00000000-0005-0000-0000-000041220000}"/>
    <cellStyle name="Normal 6 3 2 4 2 2 4" xfId="7300" xr:uid="{00000000-0005-0000-0000-000042220000}"/>
    <cellStyle name="Normal 6 3 2 4 2 2 5" xfId="12514" xr:uid="{00000000-0005-0000-0000-000043220000}"/>
    <cellStyle name="Normal 6 3 2 4 2 2 6" xfId="5475" xr:uid="{00000000-0005-0000-0000-000044220000}"/>
    <cellStyle name="Normal 6 3 2 4 2 3" xfId="3058" xr:uid="{00000000-0005-0000-0000-000045220000}"/>
    <cellStyle name="Normal 6 3 2 4 2 3 2" xfId="13724" xr:uid="{00000000-0005-0000-0000-000046220000}"/>
    <cellStyle name="Normal 6 3 2 4 2 3 3" xfId="9862" xr:uid="{00000000-0005-0000-0000-000047220000}"/>
    <cellStyle name="Normal 6 3 2 4 2 4" xfId="9863" xr:uid="{00000000-0005-0000-0000-000048220000}"/>
    <cellStyle name="Normal 6 3 2 4 2 5" xfId="6697" xr:uid="{00000000-0005-0000-0000-000049220000}"/>
    <cellStyle name="Normal 6 3 2 4 2 6" xfId="11911" xr:uid="{00000000-0005-0000-0000-00004A220000}"/>
    <cellStyle name="Normal 6 3 2 4 2 7" xfId="4872" xr:uid="{00000000-0005-0000-0000-00004B220000}"/>
    <cellStyle name="Normal 6 3 2 4 3" xfId="1703" xr:uid="{00000000-0005-0000-0000-00004C220000}"/>
    <cellStyle name="Normal 6 3 2 4 3 2" xfId="3660" xr:uid="{00000000-0005-0000-0000-00004D220000}"/>
    <cellStyle name="Normal 6 3 2 4 3 2 2" xfId="14326" xr:uid="{00000000-0005-0000-0000-00004E220000}"/>
    <cellStyle name="Normal 6 3 2 4 3 2 3" xfId="9864" xr:uid="{00000000-0005-0000-0000-00004F220000}"/>
    <cellStyle name="Normal 6 3 2 4 3 3" xfId="9865" xr:uid="{00000000-0005-0000-0000-000050220000}"/>
    <cellStyle name="Normal 6 3 2 4 3 4" xfId="7299" xr:uid="{00000000-0005-0000-0000-000051220000}"/>
    <cellStyle name="Normal 6 3 2 4 3 5" xfId="12513" xr:uid="{00000000-0005-0000-0000-000052220000}"/>
    <cellStyle name="Normal 6 3 2 4 3 6" xfId="5474" xr:uid="{00000000-0005-0000-0000-000053220000}"/>
    <cellStyle name="Normal 6 3 2 4 4" xfId="2606" xr:uid="{00000000-0005-0000-0000-000054220000}"/>
    <cellStyle name="Normal 6 3 2 4 4 2" xfId="13272" xr:uid="{00000000-0005-0000-0000-000055220000}"/>
    <cellStyle name="Normal 6 3 2 4 4 3" xfId="9866" xr:uid="{00000000-0005-0000-0000-000056220000}"/>
    <cellStyle name="Normal 6 3 2 4 5" xfId="9867" xr:uid="{00000000-0005-0000-0000-000057220000}"/>
    <cellStyle name="Normal 6 3 2 4 6" xfId="6245" xr:uid="{00000000-0005-0000-0000-000058220000}"/>
    <cellStyle name="Normal 6 3 2 4 7" xfId="11459" xr:uid="{00000000-0005-0000-0000-000059220000}"/>
    <cellStyle name="Normal 6 3 2 4 8" xfId="4420" xr:uid="{00000000-0005-0000-0000-00005A220000}"/>
    <cellStyle name="Normal 6 3 2 5" xfId="673" xr:uid="{00000000-0005-0000-0000-00005B220000}"/>
    <cellStyle name="Normal 6 3 2 5 2" xfId="1139" xr:uid="{00000000-0005-0000-0000-00005C220000}"/>
    <cellStyle name="Normal 6 3 2 5 2 2" xfId="1706" xr:uid="{00000000-0005-0000-0000-00005D220000}"/>
    <cellStyle name="Normal 6 3 2 5 2 2 2" xfId="3663" xr:uid="{00000000-0005-0000-0000-00005E220000}"/>
    <cellStyle name="Normal 6 3 2 5 2 2 2 2" xfId="14329" xr:uid="{00000000-0005-0000-0000-00005F220000}"/>
    <cellStyle name="Normal 6 3 2 5 2 2 2 3" xfId="9868" xr:uid="{00000000-0005-0000-0000-000060220000}"/>
    <cellStyle name="Normal 6 3 2 5 2 2 3" xfId="9869" xr:uid="{00000000-0005-0000-0000-000061220000}"/>
    <cellStyle name="Normal 6 3 2 5 2 2 4" xfId="7302" xr:uid="{00000000-0005-0000-0000-000062220000}"/>
    <cellStyle name="Normal 6 3 2 5 2 2 5" xfId="12516" xr:uid="{00000000-0005-0000-0000-000063220000}"/>
    <cellStyle name="Normal 6 3 2 5 2 2 6" xfId="5477" xr:uid="{00000000-0005-0000-0000-000064220000}"/>
    <cellStyle name="Normal 6 3 2 5 2 3" xfId="3108" xr:uid="{00000000-0005-0000-0000-000065220000}"/>
    <cellStyle name="Normal 6 3 2 5 2 3 2" xfId="13774" xr:uid="{00000000-0005-0000-0000-000066220000}"/>
    <cellStyle name="Normal 6 3 2 5 2 3 3" xfId="9870" xr:uid="{00000000-0005-0000-0000-000067220000}"/>
    <cellStyle name="Normal 6 3 2 5 2 4" xfId="9871" xr:uid="{00000000-0005-0000-0000-000068220000}"/>
    <cellStyle name="Normal 6 3 2 5 2 5" xfId="6747" xr:uid="{00000000-0005-0000-0000-000069220000}"/>
    <cellStyle name="Normal 6 3 2 5 2 6" xfId="11961" xr:uid="{00000000-0005-0000-0000-00006A220000}"/>
    <cellStyle name="Normal 6 3 2 5 2 7" xfId="4922" xr:uid="{00000000-0005-0000-0000-00006B220000}"/>
    <cellStyle name="Normal 6 3 2 5 3" xfId="1705" xr:uid="{00000000-0005-0000-0000-00006C220000}"/>
    <cellStyle name="Normal 6 3 2 5 3 2" xfId="3662" xr:uid="{00000000-0005-0000-0000-00006D220000}"/>
    <cellStyle name="Normal 6 3 2 5 3 2 2" xfId="14328" xr:uid="{00000000-0005-0000-0000-00006E220000}"/>
    <cellStyle name="Normal 6 3 2 5 3 2 3" xfId="9872" xr:uid="{00000000-0005-0000-0000-00006F220000}"/>
    <cellStyle name="Normal 6 3 2 5 3 3" xfId="9873" xr:uid="{00000000-0005-0000-0000-000070220000}"/>
    <cellStyle name="Normal 6 3 2 5 3 4" xfId="7301" xr:uid="{00000000-0005-0000-0000-000071220000}"/>
    <cellStyle name="Normal 6 3 2 5 3 5" xfId="12515" xr:uid="{00000000-0005-0000-0000-000072220000}"/>
    <cellStyle name="Normal 6 3 2 5 3 6" xfId="5476" xr:uid="{00000000-0005-0000-0000-000073220000}"/>
    <cellStyle name="Normal 6 3 2 5 4" xfId="2741" xr:uid="{00000000-0005-0000-0000-000074220000}"/>
    <cellStyle name="Normal 6 3 2 5 4 2" xfId="13407" xr:uid="{00000000-0005-0000-0000-000075220000}"/>
    <cellStyle name="Normal 6 3 2 5 4 3" xfId="9874" xr:uid="{00000000-0005-0000-0000-000076220000}"/>
    <cellStyle name="Normal 6 3 2 5 5" xfId="9875" xr:uid="{00000000-0005-0000-0000-000077220000}"/>
    <cellStyle name="Normal 6 3 2 5 6" xfId="6380" xr:uid="{00000000-0005-0000-0000-000078220000}"/>
    <cellStyle name="Normal 6 3 2 5 7" xfId="11594" xr:uid="{00000000-0005-0000-0000-000079220000}"/>
    <cellStyle name="Normal 6 3 2 5 8" xfId="4555" xr:uid="{00000000-0005-0000-0000-00007A220000}"/>
    <cellStyle name="Normal 6 3 2 6" xfId="340" xr:uid="{00000000-0005-0000-0000-00007B220000}"/>
    <cellStyle name="Normal 6 3 2 6 2" xfId="968" xr:uid="{00000000-0005-0000-0000-00007C220000}"/>
    <cellStyle name="Normal 6 3 2 6 2 2" xfId="1708" xr:uid="{00000000-0005-0000-0000-00007D220000}"/>
    <cellStyle name="Normal 6 3 2 6 2 2 2" xfId="3665" xr:uid="{00000000-0005-0000-0000-00007E220000}"/>
    <cellStyle name="Normal 6 3 2 6 2 2 2 2" xfId="14331" xr:uid="{00000000-0005-0000-0000-00007F220000}"/>
    <cellStyle name="Normal 6 3 2 6 2 2 2 3" xfId="9876" xr:uid="{00000000-0005-0000-0000-000080220000}"/>
    <cellStyle name="Normal 6 3 2 6 2 2 3" xfId="9877" xr:uid="{00000000-0005-0000-0000-000081220000}"/>
    <cellStyle name="Normal 6 3 2 6 2 2 4" xfId="7304" xr:uid="{00000000-0005-0000-0000-000082220000}"/>
    <cellStyle name="Normal 6 3 2 6 2 2 5" xfId="12518" xr:uid="{00000000-0005-0000-0000-000083220000}"/>
    <cellStyle name="Normal 6 3 2 6 2 2 6" xfId="5479" xr:uid="{00000000-0005-0000-0000-000084220000}"/>
    <cellStyle name="Normal 6 3 2 6 2 3" xfId="3014" xr:uid="{00000000-0005-0000-0000-000085220000}"/>
    <cellStyle name="Normal 6 3 2 6 2 3 2" xfId="13680" xr:uid="{00000000-0005-0000-0000-000086220000}"/>
    <cellStyle name="Normal 6 3 2 6 2 3 3" xfId="9878" xr:uid="{00000000-0005-0000-0000-000087220000}"/>
    <cellStyle name="Normal 6 3 2 6 2 4" xfId="9879" xr:uid="{00000000-0005-0000-0000-000088220000}"/>
    <cellStyle name="Normal 6 3 2 6 2 5" xfId="6653" xr:uid="{00000000-0005-0000-0000-000089220000}"/>
    <cellStyle name="Normal 6 3 2 6 2 6" xfId="11867" xr:uid="{00000000-0005-0000-0000-00008A220000}"/>
    <cellStyle name="Normal 6 3 2 6 2 7" xfId="4828" xr:uid="{00000000-0005-0000-0000-00008B220000}"/>
    <cellStyle name="Normal 6 3 2 6 3" xfId="1707" xr:uid="{00000000-0005-0000-0000-00008C220000}"/>
    <cellStyle name="Normal 6 3 2 6 3 2" xfId="3664" xr:uid="{00000000-0005-0000-0000-00008D220000}"/>
    <cellStyle name="Normal 6 3 2 6 3 2 2" xfId="14330" xr:uid="{00000000-0005-0000-0000-00008E220000}"/>
    <cellStyle name="Normal 6 3 2 6 3 2 3" xfId="9880" xr:uid="{00000000-0005-0000-0000-00008F220000}"/>
    <cellStyle name="Normal 6 3 2 6 3 3" xfId="9881" xr:uid="{00000000-0005-0000-0000-000090220000}"/>
    <cellStyle name="Normal 6 3 2 6 3 4" xfId="7303" xr:uid="{00000000-0005-0000-0000-000091220000}"/>
    <cellStyle name="Normal 6 3 2 6 3 5" xfId="12517" xr:uid="{00000000-0005-0000-0000-000092220000}"/>
    <cellStyle name="Normal 6 3 2 6 3 6" xfId="5478" xr:uid="{00000000-0005-0000-0000-000093220000}"/>
    <cellStyle name="Normal 6 3 2 6 4" xfId="2557" xr:uid="{00000000-0005-0000-0000-000094220000}"/>
    <cellStyle name="Normal 6 3 2 6 4 2" xfId="13223" xr:uid="{00000000-0005-0000-0000-000095220000}"/>
    <cellStyle name="Normal 6 3 2 6 4 3" xfId="9882" xr:uid="{00000000-0005-0000-0000-000096220000}"/>
    <cellStyle name="Normal 6 3 2 6 5" xfId="9883" xr:uid="{00000000-0005-0000-0000-000097220000}"/>
    <cellStyle name="Normal 6 3 2 6 6" xfId="6196" xr:uid="{00000000-0005-0000-0000-000098220000}"/>
    <cellStyle name="Normal 6 3 2 6 7" xfId="11410" xr:uid="{00000000-0005-0000-0000-000099220000}"/>
    <cellStyle name="Normal 6 3 2 6 8" xfId="4371" xr:uid="{00000000-0005-0000-0000-00009A220000}"/>
    <cellStyle name="Normal 6 3 2 7" xfId="822" xr:uid="{00000000-0005-0000-0000-00009B220000}"/>
    <cellStyle name="Normal 6 3 2 7 2" xfId="1709" xr:uid="{00000000-0005-0000-0000-00009C220000}"/>
    <cellStyle name="Normal 6 3 2 7 2 2" xfId="3666" xr:uid="{00000000-0005-0000-0000-00009D220000}"/>
    <cellStyle name="Normal 6 3 2 7 2 2 2" xfId="14332" xr:uid="{00000000-0005-0000-0000-00009E220000}"/>
    <cellStyle name="Normal 6 3 2 7 2 2 3" xfId="9884" xr:uid="{00000000-0005-0000-0000-00009F220000}"/>
    <cellStyle name="Normal 6 3 2 7 2 3" xfId="9885" xr:uid="{00000000-0005-0000-0000-0000A0220000}"/>
    <cellStyle name="Normal 6 3 2 7 2 4" xfId="7305" xr:uid="{00000000-0005-0000-0000-0000A1220000}"/>
    <cellStyle name="Normal 6 3 2 7 2 5" xfId="12519" xr:uid="{00000000-0005-0000-0000-0000A2220000}"/>
    <cellStyle name="Normal 6 3 2 7 2 6" xfId="5480" xr:uid="{00000000-0005-0000-0000-0000A3220000}"/>
    <cellStyle name="Normal 6 3 2 7 3" xfId="2879" xr:uid="{00000000-0005-0000-0000-0000A4220000}"/>
    <cellStyle name="Normal 6 3 2 7 3 2" xfId="13545" xr:uid="{00000000-0005-0000-0000-0000A5220000}"/>
    <cellStyle name="Normal 6 3 2 7 3 3" xfId="9886" xr:uid="{00000000-0005-0000-0000-0000A6220000}"/>
    <cellStyle name="Normal 6 3 2 7 4" xfId="9887" xr:uid="{00000000-0005-0000-0000-0000A7220000}"/>
    <cellStyle name="Normal 6 3 2 7 5" xfId="6518" xr:uid="{00000000-0005-0000-0000-0000A8220000}"/>
    <cellStyle name="Normal 6 3 2 7 6" xfId="11732" xr:uid="{00000000-0005-0000-0000-0000A9220000}"/>
    <cellStyle name="Normal 6 3 2 7 7" xfId="4693" xr:uid="{00000000-0005-0000-0000-0000AA220000}"/>
    <cellStyle name="Normal 6 3 2 8" xfId="1289" xr:uid="{00000000-0005-0000-0000-0000AB220000}"/>
    <cellStyle name="Normal 6 3 2 8 2" xfId="3246" xr:uid="{00000000-0005-0000-0000-0000AC220000}"/>
    <cellStyle name="Normal 6 3 2 8 2 2" xfId="13912" xr:uid="{00000000-0005-0000-0000-0000AD220000}"/>
    <cellStyle name="Normal 6 3 2 8 2 3" xfId="9888" xr:uid="{00000000-0005-0000-0000-0000AE220000}"/>
    <cellStyle name="Normal 6 3 2 8 3" xfId="9889" xr:uid="{00000000-0005-0000-0000-0000AF220000}"/>
    <cellStyle name="Normal 6 3 2 8 4" xfId="6885" xr:uid="{00000000-0005-0000-0000-0000B0220000}"/>
    <cellStyle name="Normal 6 3 2 8 5" xfId="12099" xr:uid="{00000000-0005-0000-0000-0000B1220000}"/>
    <cellStyle name="Normal 6 3 2 8 6" xfId="5060" xr:uid="{00000000-0005-0000-0000-0000B2220000}"/>
    <cellStyle name="Normal 6 3 2 9" xfId="232" xr:uid="{00000000-0005-0000-0000-0000B3220000}"/>
    <cellStyle name="Normal 6 3 2 9 2" xfId="2512" xr:uid="{00000000-0005-0000-0000-0000B4220000}"/>
    <cellStyle name="Normal 6 3 2 9 2 2" xfId="13179" xr:uid="{00000000-0005-0000-0000-0000B5220000}"/>
    <cellStyle name="Normal 6 3 2 9 2 3" xfId="9890" xr:uid="{00000000-0005-0000-0000-0000B6220000}"/>
    <cellStyle name="Normal 6 3 2 9 3" xfId="9891" xr:uid="{00000000-0005-0000-0000-0000B7220000}"/>
    <cellStyle name="Normal 6 3 2 9 4" xfId="6151" xr:uid="{00000000-0005-0000-0000-0000B8220000}"/>
    <cellStyle name="Normal 6 3 2 9 5" xfId="11366" xr:uid="{00000000-0005-0000-0000-0000B9220000}"/>
    <cellStyle name="Normal 6 3 2 9 6" xfId="4327" xr:uid="{00000000-0005-0000-0000-0000BA220000}"/>
    <cellStyle name="Normal 6 3 3" xfId="139" xr:uid="{00000000-0005-0000-0000-0000BB220000}"/>
    <cellStyle name="Normal 6 3 3 10" xfId="2128" xr:uid="{00000000-0005-0000-0000-0000BC220000}"/>
    <cellStyle name="Normal 6 3 3 10 2" xfId="3987" xr:uid="{00000000-0005-0000-0000-0000BD220000}"/>
    <cellStyle name="Normal 6 3 3 10 2 2" xfId="14650" xr:uid="{00000000-0005-0000-0000-0000BE220000}"/>
    <cellStyle name="Normal 6 3 3 10 2 3" xfId="9892" xr:uid="{00000000-0005-0000-0000-0000BF220000}"/>
    <cellStyle name="Normal 6 3 3 10 3" xfId="9893" xr:uid="{00000000-0005-0000-0000-0000C0220000}"/>
    <cellStyle name="Normal 6 3 3 10 4" xfId="7626" xr:uid="{00000000-0005-0000-0000-0000C1220000}"/>
    <cellStyle name="Normal 6 3 3 10 5" xfId="12837" xr:uid="{00000000-0005-0000-0000-0000C2220000}"/>
    <cellStyle name="Normal 6 3 3 10 6" xfId="5798" xr:uid="{00000000-0005-0000-0000-0000C3220000}"/>
    <cellStyle name="Normal 6 3 3 11" xfId="2279" xr:uid="{00000000-0005-0000-0000-0000C4220000}"/>
    <cellStyle name="Normal 6 3 3 11 2" xfId="4123" xr:uid="{00000000-0005-0000-0000-0000C5220000}"/>
    <cellStyle name="Normal 6 3 3 11 2 2" xfId="14786" xr:uid="{00000000-0005-0000-0000-0000C6220000}"/>
    <cellStyle name="Normal 6 3 3 11 2 3" xfId="9894" xr:uid="{00000000-0005-0000-0000-0000C7220000}"/>
    <cellStyle name="Normal 6 3 3 11 3" xfId="7762" xr:uid="{00000000-0005-0000-0000-0000C8220000}"/>
    <cellStyle name="Normal 6 3 3 11 4" xfId="12973" xr:uid="{00000000-0005-0000-0000-0000C9220000}"/>
    <cellStyle name="Normal 6 3 3 11 5" xfId="5934" xr:uid="{00000000-0005-0000-0000-0000CA220000}"/>
    <cellStyle name="Normal 6 3 3 12" xfId="2475" xr:uid="{00000000-0005-0000-0000-0000CB220000}"/>
    <cellStyle name="Normal 6 3 3 12 2" xfId="9895" xr:uid="{00000000-0005-0000-0000-0000CC220000}"/>
    <cellStyle name="Normal 6 3 3 12 3" xfId="13143" xr:uid="{00000000-0005-0000-0000-0000CD220000}"/>
    <cellStyle name="Normal 6 3 3 12 4" xfId="6073" xr:uid="{00000000-0005-0000-0000-0000CE220000}"/>
    <cellStyle name="Normal 6 3 3 13" xfId="9896" xr:uid="{00000000-0005-0000-0000-0000CF220000}"/>
    <cellStyle name="Normal 6 3 3 14" xfId="6114" xr:uid="{00000000-0005-0000-0000-0000D0220000}"/>
    <cellStyle name="Normal 6 3 3 15" xfId="11330" xr:uid="{00000000-0005-0000-0000-0000D1220000}"/>
    <cellStyle name="Normal 6 3 3 16" xfId="4291" xr:uid="{00000000-0005-0000-0000-0000D2220000}"/>
    <cellStyle name="Normal 6 3 3 2" xfId="560" xr:uid="{00000000-0005-0000-0000-0000D3220000}"/>
    <cellStyle name="Normal 6 3 3 2 10" xfId="11507" xr:uid="{00000000-0005-0000-0000-0000D4220000}"/>
    <cellStyle name="Normal 6 3 3 2 11" xfId="4468" xr:uid="{00000000-0005-0000-0000-0000D5220000}"/>
    <cellStyle name="Normal 6 3 3 2 2" xfId="721" xr:uid="{00000000-0005-0000-0000-0000D6220000}"/>
    <cellStyle name="Normal 6 3 3 2 2 2" xfId="1187" xr:uid="{00000000-0005-0000-0000-0000D7220000}"/>
    <cellStyle name="Normal 6 3 3 2 2 2 2" xfId="1712" xr:uid="{00000000-0005-0000-0000-0000D8220000}"/>
    <cellStyle name="Normal 6 3 3 2 2 2 2 2" xfId="3669" xr:uid="{00000000-0005-0000-0000-0000D9220000}"/>
    <cellStyle name="Normal 6 3 3 2 2 2 2 2 2" xfId="14335" xr:uid="{00000000-0005-0000-0000-0000DA220000}"/>
    <cellStyle name="Normal 6 3 3 2 2 2 2 2 3" xfId="9897" xr:uid="{00000000-0005-0000-0000-0000DB220000}"/>
    <cellStyle name="Normal 6 3 3 2 2 2 2 3" xfId="9898" xr:uid="{00000000-0005-0000-0000-0000DC220000}"/>
    <cellStyle name="Normal 6 3 3 2 2 2 2 4" xfId="7308" xr:uid="{00000000-0005-0000-0000-0000DD220000}"/>
    <cellStyle name="Normal 6 3 3 2 2 2 2 5" xfId="12522" xr:uid="{00000000-0005-0000-0000-0000DE220000}"/>
    <cellStyle name="Normal 6 3 3 2 2 2 2 6" xfId="5483" xr:uid="{00000000-0005-0000-0000-0000DF220000}"/>
    <cellStyle name="Normal 6 3 3 2 2 2 3" xfId="3156" xr:uid="{00000000-0005-0000-0000-0000E0220000}"/>
    <cellStyle name="Normal 6 3 3 2 2 2 3 2" xfId="13822" xr:uid="{00000000-0005-0000-0000-0000E1220000}"/>
    <cellStyle name="Normal 6 3 3 2 2 2 3 3" xfId="9899" xr:uid="{00000000-0005-0000-0000-0000E2220000}"/>
    <cellStyle name="Normal 6 3 3 2 2 2 4" xfId="9900" xr:uid="{00000000-0005-0000-0000-0000E3220000}"/>
    <cellStyle name="Normal 6 3 3 2 2 2 5" xfId="6795" xr:uid="{00000000-0005-0000-0000-0000E4220000}"/>
    <cellStyle name="Normal 6 3 3 2 2 2 6" xfId="12009" xr:uid="{00000000-0005-0000-0000-0000E5220000}"/>
    <cellStyle name="Normal 6 3 3 2 2 2 7" xfId="4970" xr:uid="{00000000-0005-0000-0000-0000E6220000}"/>
    <cellStyle name="Normal 6 3 3 2 2 3" xfId="1711" xr:uid="{00000000-0005-0000-0000-0000E7220000}"/>
    <cellStyle name="Normal 6 3 3 2 2 3 2" xfId="3668" xr:uid="{00000000-0005-0000-0000-0000E8220000}"/>
    <cellStyle name="Normal 6 3 3 2 2 3 2 2" xfId="14334" xr:uid="{00000000-0005-0000-0000-0000E9220000}"/>
    <cellStyle name="Normal 6 3 3 2 2 3 2 3" xfId="9901" xr:uid="{00000000-0005-0000-0000-0000EA220000}"/>
    <cellStyle name="Normal 6 3 3 2 2 3 3" xfId="9902" xr:uid="{00000000-0005-0000-0000-0000EB220000}"/>
    <cellStyle name="Normal 6 3 3 2 2 3 4" xfId="7307" xr:uid="{00000000-0005-0000-0000-0000EC220000}"/>
    <cellStyle name="Normal 6 3 3 2 2 3 5" xfId="12521" xr:uid="{00000000-0005-0000-0000-0000ED220000}"/>
    <cellStyle name="Normal 6 3 3 2 2 3 6" xfId="5482" xr:uid="{00000000-0005-0000-0000-0000EE220000}"/>
    <cellStyle name="Normal 6 3 3 2 2 4" xfId="2789" xr:uid="{00000000-0005-0000-0000-0000EF220000}"/>
    <cellStyle name="Normal 6 3 3 2 2 4 2" xfId="13455" xr:uid="{00000000-0005-0000-0000-0000F0220000}"/>
    <cellStyle name="Normal 6 3 3 2 2 4 3" xfId="9903" xr:uid="{00000000-0005-0000-0000-0000F1220000}"/>
    <cellStyle name="Normal 6 3 3 2 2 5" xfId="9904" xr:uid="{00000000-0005-0000-0000-0000F2220000}"/>
    <cellStyle name="Normal 6 3 3 2 2 6" xfId="6428" xr:uid="{00000000-0005-0000-0000-0000F3220000}"/>
    <cellStyle name="Normal 6 3 3 2 2 7" xfId="11642" xr:uid="{00000000-0005-0000-0000-0000F4220000}"/>
    <cellStyle name="Normal 6 3 3 2 2 8" xfId="4603" xr:uid="{00000000-0005-0000-0000-0000F5220000}"/>
    <cellStyle name="Normal 6 3 3 2 3" xfId="874" xr:uid="{00000000-0005-0000-0000-0000F6220000}"/>
    <cellStyle name="Normal 6 3 3 2 3 2" xfId="1713" xr:uid="{00000000-0005-0000-0000-0000F7220000}"/>
    <cellStyle name="Normal 6 3 3 2 3 2 2" xfId="3670" xr:uid="{00000000-0005-0000-0000-0000F8220000}"/>
    <cellStyle name="Normal 6 3 3 2 3 2 2 2" xfId="14336" xr:uid="{00000000-0005-0000-0000-0000F9220000}"/>
    <cellStyle name="Normal 6 3 3 2 3 2 2 3" xfId="9905" xr:uid="{00000000-0005-0000-0000-0000FA220000}"/>
    <cellStyle name="Normal 6 3 3 2 3 2 3" xfId="9906" xr:uid="{00000000-0005-0000-0000-0000FB220000}"/>
    <cellStyle name="Normal 6 3 3 2 3 2 4" xfId="7309" xr:uid="{00000000-0005-0000-0000-0000FC220000}"/>
    <cellStyle name="Normal 6 3 3 2 3 2 5" xfId="12523" xr:uid="{00000000-0005-0000-0000-0000FD220000}"/>
    <cellStyle name="Normal 6 3 3 2 3 2 6" xfId="5484" xr:uid="{00000000-0005-0000-0000-0000FE220000}"/>
    <cellStyle name="Normal 6 3 3 2 3 3" xfId="2927" xr:uid="{00000000-0005-0000-0000-0000FF220000}"/>
    <cellStyle name="Normal 6 3 3 2 3 3 2" xfId="13593" xr:uid="{00000000-0005-0000-0000-000000230000}"/>
    <cellStyle name="Normal 6 3 3 2 3 3 3" xfId="9907" xr:uid="{00000000-0005-0000-0000-000001230000}"/>
    <cellStyle name="Normal 6 3 3 2 3 4" xfId="9908" xr:uid="{00000000-0005-0000-0000-000002230000}"/>
    <cellStyle name="Normal 6 3 3 2 3 5" xfId="6566" xr:uid="{00000000-0005-0000-0000-000003230000}"/>
    <cellStyle name="Normal 6 3 3 2 3 6" xfId="11780" xr:uid="{00000000-0005-0000-0000-000004230000}"/>
    <cellStyle name="Normal 6 3 3 2 3 7" xfId="4741" xr:uid="{00000000-0005-0000-0000-000005230000}"/>
    <cellStyle name="Normal 6 3 3 2 4" xfId="1710" xr:uid="{00000000-0005-0000-0000-000006230000}"/>
    <cellStyle name="Normal 6 3 3 2 4 2" xfId="3667" xr:uid="{00000000-0005-0000-0000-000007230000}"/>
    <cellStyle name="Normal 6 3 3 2 4 2 2" xfId="14333" xr:uid="{00000000-0005-0000-0000-000008230000}"/>
    <cellStyle name="Normal 6 3 3 2 4 2 3" xfId="9909" xr:uid="{00000000-0005-0000-0000-000009230000}"/>
    <cellStyle name="Normal 6 3 3 2 4 3" xfId="9910" xr:uid="{00000000-0005-0000-0000-00000A230000}"/>
    <cellStyle name="Normal 6 3 3 2 4 4" xfId="7306" xr:uid="{00000000-0005-0000-0000-00000B230000}"/>
    <cellStyle name="Normal 6 3 3 2 4 5" xfId="12520" xr:uid="{00000000-0005-0000-0000-00000C230000}"/>
    <cellStyle name="Normal 6 3 3 2 4 6" xfId="5481" xr:uid="{00000000-0005-0000-0000-00000D230000}"/>
    <cellStyle name="Normal 6 3 3 2 5" xfId="2182" xr:uid="{00000000-0005-0000-0000-00000E230000}"/>
    <cellStyle name="Normal 6 3 3 2 5 2" xfId="4035" xr:uid="{00000000-0005-0000-0000-00000F230000}"/>
    <cellStyle name="Normal 6 3 3 2 5 2 2" xfId="14698" xr:uid="{00000000-0005-0000-0000-000010230000}"/>
    <cellStyle name="Normal 6 3 3 2 5 2 3" xfId="9911" xr:uid="{00000000-0005-0000-0000-000011230000}"/>
    <cellStyle name="Normal 6 3 3 2 5 3" xfId="9912" xr:uid="{00000000-0005-0000-0000-000012230000}"/>
    <cellStyle name="Normal 6 3 3 2 5 4" xfId="7674" xr:uid="{00000000-0005-0000-0000-000013230000}"/>
    <cellStyle name="Normal 6 3 3 2 5 5" xfId="12885" xr:uid="{00000000-0005-0000-0000-000014230000}"/>
    <cellStyle name="Normal 6 3 3 2 5 6" xfId="5846" xr:uid="{00000000-0005-0000-0000-000015230000}"/>
    <cellStyle name="Normal 6 3 3 2 6" xfId="2326" xr:uid="{00000000-0005-0000-0000-000016230000}"/>
    <cellStyle name="Normal 6 3 3 2 6 2" xfId="4170" xr:uid="{00000000-0005-0000-0000-000017230000}"/>
    <cellStyle name="Normal 6 3 3 2 6 2 2" xfId="14833" xr:uid="{00000000-0005-0000-0000-000018230000}"/>
    <cellStyle name="Normal 6 3 3 2 6 2 3" xfId="9913" xr:uid="{00000000-0005-0000-0000-000019230000}"/>
    <cellStyle name="Normal 6 3 3 2 6 3" xfId="7809" xr:uid="{00000000-0005-0000-0000-00001A230000}"/>
    <cellStyle name="Normal 6 3 3 2 6 4" xfId="13020" xr:uid="{00000000-0005-0000-0000-00001B230000}"/>
    <cellStyle name="Normal 6 3 3 2 6 5" xfId="5981" xr:uid="{00000000-0005-0000-0000-00001C230000}"/>
    <cellStyle name="Normal 6 3 3 2 7" xfId="2654" xr:uid="{00000000-0005-0000-0000-00001D230000}"/>
    <cellStyle name="Normal 6 3 3 2 7 2" xfId="13320" xr:uid="{00000000-0005-0000-0000-00001E230000}"/>
    <cellStyle name="Normal 6 3 3 2 7 3" xfId="9914" xr:uid="{00000000-0005-0000-0000-00001F230000}"/>
    <cellStyle name="Normal 6 3 3 2 8" xfId="9915" xr:uid="{00000000-0005-0000-0000-000020230000}"/>
    <cellStyle name="Normal 6 3 3 2 9" xfId="6293" xr:uid="{00000000-0005-0000-0000-000021230000}"/>
    <cellStyle name="Normal 6 3 3 3" xfId="623" xr:uid="{00000000-0005-0000-0000-000022230000}"/>
    <cellStyle name="Normal 6 3 3 3 10" xfId="11549" xr:uid="{00000000-0005-0000-0000-000023230000}"/>
    <cellStyle name="Normal 6 3 3 3 11" xfId="4510" xr:uid="{00000000-0005-0000-0000-000024230000}"/>
    <cellStyle name="Normal 6 3 3 3 2" xfId="764" xr:uid="{00000000-0005-0000-0000-000025230000}"/>
    <cellStyle name="Normal 6 3 3 3 2 2" xfId="1229" xr:uid="{00000000-0005-0000-0000-000026230000}"/>
    <cellStyle name="Normal 6 3 3 3 2 2 2" xfId="1716" xr:uid="{00000000-0005-0000-0000-000027230000}"/>
    <cellStyle name="Normal 6 3 3 3 2 2 2 2" xfId="3673" xr:uid="{00000000-0005-0000-0000-000028230000}"/>
    <cellStyle name="Normal 6 3 3 3 2 2 2 2 2" xfId="14339" xr:uid="{00000000-0005-0000-0000-000029230000}"/>
    <cellStyle name="Normal 6 3 3 3 2 2 2 2 3" xfId="9916" xr:uid="{00000000-0005-0000-0000-00002A230000}"/>
    <cellStyle name="Normal 6 3 3 3 2 2 2 3" xfId="9917" xr:uid="{00000000-0005-0000-0000-00002B230000}"/>
    <cellStyle name="Normal 6 3 3 3 2 2 2 4" xfId="7312" xr:uid="{00000000-0005-0000-0000-00002C230000}"/>
    <cellStyle name="Normal 6 3 3 3 2 2 2 5" xfId="12526" xr:uid="{00000000-0005-0000-0000-00002D230000}"/>
    <cellStyle name="Normal 6 3 3 3 2 2 2 6" xfId="5487" xr:uid="{00000000-0005-0000-0000-00002E230000}"/>
    <cellStyle name="Normal 6 3 3 3 2 2 3" xfId="3198" xr:uid="{00000000-0005-0000-0000-00002F230000}"/>
    <cellStyle name="Normal 6 3 3 3 2 2 3 2" xfId="13864" xr:uid="{00000000-0005-0000-0000-000030230000}"/>
    <cellStyle name="Normal 6 3 3 3 2 2 3 3" xfId="9918" xr:uid="{00000000-0005-0000-0000-000031230000}"/>
    <cellStyle name="Normal 6 3 3 3 2 2 4" xfId="9919" xr:uid="{00000000-0005-0000-0000-000032230000}"/>
    <cellStyle name="Normal 6 3 3 3 2 2 5" xfId="6837" xr:uid="{00000000-0005-0000-0000-000033230000}"/>
    <cellStyle name="Normal 6 3 3 3 2 2 6" xfId="12051" xr:uid="{00000000-0005-0000-0000-000034230000}"/>
    <cellStyle name="Normal 6 3 3 3 2 2 7" xfId="5012" xr:uid="{00000000-0005-0000-0000-000035230000}"/>
    <cellStyle name="Normal 6 3 3 3 2 3" xfId="1715" xr:uid="{00000000-0005-0000-0000-000036230000}"/>
    <cellStyle name="Normal 6 3 3 3 2 3 2" xfId="3672" xr:uid="{00000000-0005-0000-0000-000037230000}"/>
    <cellStyle name="Normal 6 3 3 3 2 3 2 2" xfId="14338" xr:uid="{00000000-0005-0000-0000-000038230000}"/>
    <cellStyle name="Normal 6 3 3 3 2 3 2 3" xfId="9920" xr:uid="{00000000-0005-0000-0000-000039230000}"/>
    <cellStyle name="Normal 6 3 3 3 2 3 3" xfId="9921" xr:uid="{00000000-0005-0000-0000-00003A230000}"/>
    <cellStyle name="Normal 6 3 3 3 2 3 4" xfId="7311" xr:uid="{00000000-0005-0000-0000-00003B230000}"/>
    <cellStyle name="Normal 6 3 3 3 2 3 5" xfId="12525" xr:uid="{00000000-0005-0000-0000-00003C230000}"/>
    <cellStyle name="Normal 6 3 3 3 2 3 6" xfId="5486" xr:uid="{00000000-0005-0000-0000-00003D230000}"/>
    <cellStyle name="Normal 6 3 3 3 2 4" xfId="2831" xr:uid="{00000000-0005-0000-0000-00003E230000}"/>
    <cellStyle name="Normal 6 3 3 3 2 4 2" xfId="13497" xr:uid="{00000000-0005-0000-0000-00003F230000}"/>
    <cellStyle name="Normal 6 3 3 3 2 4 3" xfId="9922" xr:uid="{00000000-0005-0000-0000-000040230000}"/>
    <cellStyle name="Normal 6 3 3 3 2 5" xfId="9923" xr:uid="{00000000-0005-0000-0000-000041230000}"/>
    <cellStyle name="Normal 6 3 3 3 2 6" xfId="6470" xr:uid="{00000000-0005-0000-0000-000042230000}"/>
    <cellStyle name="Normal 6 3 3 3 2 7" xfId="11684" xr:uid="{00000000-0005-0000-0000-000043230000}"/>
    <cellStyle name="Normal 6 3 3 3 2 8" xfId="4645" xr:uid="{00000000-0005-0000-0000-000044230000}"/>
    <cellStyle name="Normal 6 3 3 3 3" xfId="917" xr:uid="{00000000-0005-0000-0000-000045230000}"/>
    <cellStyle name="Normal 6 3 3 3 3 2" xfId="1717" xr:uid="{00000000-0005-0000-0000-000046230000}"/>
    <cellStyle name="Normal 6 3 3 3 3 2 2" xfId="3674" xr:uid="{00000000-0005-0000-0000-000047230000}"/>
    <cellStyle name="Normal 6 3 3 3 3 2 2 2" xfId="14340" xr:uid="{00000000-0005-0000-0000-000048230000}"/>
    <cellStyle name="Normal 6 3 3 3 3 2 2 3" xfId="9924" xr:uid="{00000000-0005-0000-0000-000049230000}"/>
    <cellStyle name="Normal 6 3 3 3 3 2 3" xfId="9925" xr:uid="{00000000-0005-0000-0000-00004A230000}"/>
    <cellStyle name="Normal 6 3 3 3 3 2 4" xfId="7313" xr:uid="{00000000-0005-0000-0000-00004B230000}"/>
    <cellStyle name="Normal 6 3 3 3 3 2 5" xfId="12527" xr:uid="{00000000-0005-0000-0000-00004C230000}"/>
    <cellStyle name="Normal 6 3 3 3 3 2 6" xfId="5488" xr:uid="{00000000-0005-0000-0000-00004D230000}"/>
    <cellStyle name="Normal 6 3 3 3 3 3" xfId="2969" xr:uid="{00000000-0005-0000-0000-00004E230000}"/>
    <cellStyle name="Normal 6 3 3 3 3 3 2" xfId="13635" xr:uid="{00000000-0005-0000-0000-00004F230000}"/>
    <cellStyle name="Normal 6 3 3 3 3 3 3" xfId="9926" xr:uid="{00000000-0005-0000-0000-000050230000}"/>
    <cellStyle name="Normal 6 3 3 3 3 4" xfId="9927" xr:uid="{00000000-0005-0000-0000-000051230000}"/>
    <cellStyle name="Normal 6 3 3 3 3 5" xfId="6608" xr:uid="{00000000-0005-0000-0000-000052230000}"/>
    <cellStyle name="Normal 6 3 3 3 3 6" xfId="11822" xr:uid="{00000000-0005-0000-0000-000053230000}"/>
    <cellStyle name="Normal 6 3 3 3 3 7" xfId="4783" xr:uid="{00000000-0005-0000-0000-000054230000}"/>
    <cellStyle name="Normal 6 3 3 3 4" xfId="1714" xr:uid="{00000000-0005-0000-0000-000055230000}"/>
    <cellStyle name="Normal 6 3 3 3 4 2" xfId="3671" xr:uid="{00000000-0005-0000-0000-000056230000}"/>
    <cellStyle name="Normal 6 3 3 3 4 2 2" xfId="14337" xr:uid="{00000000-0005-0000-0000-000057230000}"/>
    <cellStyle name="Normal 6 3 3 3 4 2 3" xfId="9928" xr:uid="{00000000-0005-0000-0000-000058230000}"/>
    <cellStyle name="Normal 6 3 3 3 4 3" xfId="9929" xr:uid="{00000000-0005-0000-0000-000059230000}"/>
    <cellStyle name="Normal 6 3 3 3 4 4" xfId="7310" xr:uid="{00000000-0005-0000-0000-00005A230000}"/>
    <cellStyle name="Normal 6 3 3 3 4 5" xfId="12524" xr:uid="{00000000-0005-0000-0000-00005B230000}"/>
    <cellStyle name="Normal 6 3 3 3 4 6" xfId="5485" xr:uid="{00000000-0005-0000-0000-00005C230000}"/>
    <cellStyle name="Normal 6 3 3 3 5" xfId="2224" xr:uid="{00000000-0005-0000-0000-00005D230000}"/>
    <cellStyle name="Normal 6 3 3 3 5 2" xfId="4077" xr:uid="{00000000-0005-0000-0000-00005E230000}"/>
    <cellStyle name="Normal 6 3 3 3 5 2 2" xfId="14740" xr:uid="{00000000-0005-0000-0000-00005F230000}"/>
    <cellStyle name="Normal 6 3 3 3 5 2 3" xfId="9930" xr:uid="{00000000-0005-0000-0000-000060230000}"/>
    <cellStyle name="Normal 6 3 3 3 5 3" xfId="9931" xr:uid="{00000000-0005-0000-0000-000061230000}"/>
    <cellStyle name="Normal 6 3 3 3 5 4" xfId="7716" xr:uid="{00000000-0005-0000-0000-000062230000}"/>
    <cellStyle name="Normal 6 3 3 3 5 5" xfId="12927" xr:uid="{00000000-0005-0000-0000-000063230000}"/>
    <cellStyle name="Normal 6 3 3 3 5 6" xfId="5888" xr:uid="{00000000-0005-0000-0000-000064230000}"/>
    <cellStyle name="Normal 6 3 3 3 6" xfId="2368" xr:uid="{00000000-0005-0000-0000-000065230000}"/>
    <cellStyle name="Normal 6 3 3 3 6 2" xfId="4212" xr:uid="{00000000-0005-0000-0000-000066230000}"/>
    <cellStyle name="Normal 6 3 3 3 6 2 2" xfId="14875" xr:uid="{00000000-0005-0000-0000-000067230000}"/>
    <cellStyle name="Normal 6 3 3 3 6 2 3" xfId="9932" xr:uid="{00000000-0005-0000-0000-000068230000}"/>
    <cellStyle name="Normal 6 3 3 3 6 3" xfId="7851" xr:uid="{00000000-0005-0000-0000-000069230000}"/>
    <cellStyle name="Normal 6 3 3 3 6 4" xfId="13062" xr:uid="{00000000-0005-0000-0000-00006A230000}"/>
    <cellStyle name="Normal 6 3 3 3 6 5" xfId="6023" xr:uid="{00000000-0005-0000-0000-00006B230000}"/>
    <cellStyle name="Normal 6 3 3 3 7" xfId="2696" xr:uid="{00000000-0005-0000-0000-00006C230000}"/>
    <cellStyle name="Normal 6 3 3 3 7 2" xfId="13362" xr:uid="{00000000-0005-0000-0000-00006D230000}"/>
    <cellStyle name="Normal 6 3 3 3 7 3" xfId="9933" xr:uid="{00000000-0005-0000-0000-00006E230000}"/>
    <cellStyle name="Normal 6 3 3 3 8" xfId="9934" xr:uid="{00000000-0005-0000-0000-00006F230000}"/>
    <cellStyle name="Normal 6 3 3 3 9" xfId="6335" xr:uid="{00000000-0005-0000-0000-000070230000}"/>
    <cellStyle name="Normal 6 3 3 4" xfId="457" xr:uid="{00000000-0005-0000-0000-000071230000}"/>
    <cellStyle name="Normal 6 3 3 4 2" xfId="1027" xr:uid="{00000000-0005-0000-0000-000072230000}"/>
    <cellStyle name="Normal 6 3 3 4 2 2" xfId="1719" xr:uid="{00000000-0005-0000-0000-000073230000}"/>
    <cellStyle name="Normal 6 3 3 4 2 2 2" xfId="3676" xr:uid="{00000000-0005-0000-0000-000074230000}"/>
    <cellStyle name="Normal 6 3 3 4 2 2 2 2" xfId="14342" xr:uid="{00000000-0005-0000-0000-000075230000}"/>
    <cellStyle name="Normal 6 3 3 4 2 2 2 3" xfId="9935" xr:uid="{00000000-0005-0000-0000-000076230000}"/>
    <cellStyle name="Normal 6 3 3 4 2 2 3" xfId="9936" xr:uid="{00000000-0005-0000-0000-000077230000}"/>
    <cellStyle name="Normal 6 3 3 4 2 2 4" xfId="7315" xr:uid="{00000000-0005-0000-0000-000078230000}"/>
    <cellStyle name="Normal 6 3 3 4 2 2 5" xfId="12529" xr:uid="{00000000-0005-0000-0000-000079230000}"/>
    <cellStyle name="Normal 6 3 3 4 2 2 6" xfId="5490" xr:uid="{00000000-0005-0000-0000-00007A230000}"/>
    <cellStyle name="Normal 6 3 3 4 2 3" xfId="3059" xr:uid="{00000000-0005-0000-0000-00007B230000}"/>
    <cellStyle name="Normal 6 3 3 4 2 3 2" xfId="13725" xr:uid="{00000000-0005-0000-0000-00007C230000}"/>
    <cellStyle name="Normal 6 3 3 4 2 3 3" xfId="9937" xr:uid="{00000000-0005-0000-0000-00007D230000}"/>
    <cellStyle name="Normal 6 3 3 4 2 4" xfId="9938" xr:uid="{00000000-0005-0000-0000-00007E230000}"/>
    <cellStyle name="Normal 6 3 3 4 2 5" xfId="6698" xr:uid="{00000000-0005-0000-0000-00007F230000}"/>
    <cellStyle name="Normal 6 3 3 4 2 6" xfId="11912" xr:uid="{00000000-0005-0000-0000-000080230000}"/>
    <cellStyle name="Normal 6 3 3 4 2 7" xfId="4873" xr:uid="{00000000-0005-0000-0000-000081230000}"/>
    <cellStyle name="Normal 6 3 3 4 3" xfId="1718" xr:uid="{00000000-0005-0000-0000-000082230000}"/>
    <cellStyle name="Normal 6 3 3 4 3 2" xfId="3675" xr:uid="{00000000-0005-0000-0000-000083230000}"/>
    <cellStyle name="Normal 6 3 3 4 3 2 2" xfId="14341" xr:uid="{00000000-0005-0000-0000-000084230000}"/>
    <cellStyle name="Normal 6 3 3 4 3 2 3" xfId="9939" xr:uid="{00000000-0005-0000-0000-000085230000}"/>
    <cellStyle name="Normal 6 3 3 4 3 3" xfId="9940" xr:uid="{00000000-0005-0000-0000-000086230000}"/>
    <cellStyle name="Normal 6 3 3 4 3 4" xfId="7314" xr:uid="{00000000-0005-0000-0000-000087230000}"/>
    <cellStyle name="Normal 6 3 3 4 3 5" xfId="12528" xr:uid="{00000000-0005-0000-0000-000088230000}"/>
    <cellStyle name="Normal 6 3 3 4 3 6" xfId="5489" xr:uid="{00000000-0005-0000-0000-000089230000}"/>
    <cellStyle name="Normal 6 3 3 4 4" xfId="2607" xr:uid="{00000000-0005-0000-0000-00008A230000}"/>
    <cellStyle name="Normal 6 3 3 4 4 2" xfId="13273" xr:uid="{00000000-0005-0000-0000-00008B230000}"/>
    <cellStyle name="Normal 6 3 3 4 4 3" xfId="9941" xr:uid="{00000000-0005-0000-0000-00008C230000}"/>
    <cellStyle name="Normal 6 3 3 4 5" xfId="9942" xr:uid="{00000000-0005-0000-0000-00008D230000}"/>
    <cellStyle name="Normal 6 3 3 4 6" xfId="6246" xr:uid="{00000000-0005-0000-0000-00008E230000}"/>
    <cellStyle name="Normal 6 3 3 4 7" xfId="11460" xr:uid="{00000000-0005-0000-0000-00008F230000}"/>
    <cellStyle name="Normal 6 3 3 4 8" xfId="4421" xr:uid="{00000000-0005-0000-0000-000090230000}"/>
    <cellStyle name="Normal 6 3 3 5" xfId="674" xr:uid="{00000000-0005-0000-0000-000091230000}"/>
    <cellStyle name="Normal 6 3 3 5 2" xfId="1140" xr:uid="{00000000-0005-0000-0000-000092230000}"/>
    <cellStyle name="Normal 6 3 3 5 2 2" xfId="1721" xr:uid="{00000000-0005-0000-0000-000093230000}"/>
    <cellStyle name="Normal 6 3 3 5 2 2 2" xfId="3678" xr:uid="{00000000-0005-0000-0000-000094230000}"/>
    <cellStyle name="Normal 6 3 3 5 2 2 2 2" xfId="14344" xr:uid="{00000000-0005-0000-0000-000095230000}"/>
    <cellStyle name="Normal 6 3 3 5 2 2 2 3" xfId="9943" xr:uid="{00000000-0005-0000-0000-000096230000}"/>
    <cellStyle name="Normal 6 3 3 5 2 2 3" xfId="9944" xr:uid="{00000000-0005-0000-0000-000097230000}"/>
    <cellStyle name="Normal 6 3 3 5 2 2 4" xfId="7317" xr:uid="{00000000-0005-0000-0000-000098230000}"/>
    <cellStyle name="Normal 6 3 3 5 2 2 5" xfId="12531" xr:uid="{00000000-0005-0000-0000-000099230000}"/>
    <cellStyle name="Normal 6 3 3 5 2 2 6" xfId="5492" xr:uid="{00000000-0005-0000-0000-00009A230000}"/>
    <cellStyle name="Normal 6 3 3 5 2 3" xfId="3109" xr:uid="{00000000-0005-0000-0000-00009B230000}"/>
    <cellStyle name="Normal 6 3 3 5 2 3 2" xfId="13775" xr:uid="{00000000-0005-0000-0000-00009C230000}"/>
    <cellStyle name="Normal 6 3 3 5 2 3 3" xfId="9945" xr:uid="{00000000-0005-0000-0000-00009D230000}"/>
    <cellStyle name="Normal 6 3 3 5 2 4" xfId="9946" xr:uid="{00000000-0005-0000-0000-00009E230000}"/>
    <cellStyle name="Normal 6 3 3 5 2 5" xfId="6748" xr:uid="{00000000-0005-0000-0000-00009F230000}"/>
    <cellStyle name="Normal 6 3 3 5 2 6" xfId="11962" xr:uid="{00000000-0005-0000-0000-0000A0230000}"/>
    <cellStyle name="Normal 6 3 3 5 2 7" xfId="4923" xr:uid="{00000000-0005-0000-0000-0000A1230000}"/>
    <cellStyle name="Normal 6 3 3 5 3" xfId="1720" xr:uid="{00000000-0005-0000-0000-0000A2230000}"/>
    <cellStyle name="Normal 6 3 3 5 3 2" xfId="3677" xr:uid="{00000000-0005-0000-0000-0000A3230000}"/>
    <cellStyle name="Normal 6 3 3 5 3 2 2" xfId="14343" xr:uid="{00000000-0005-0000-0000-0000A4230000}"/>
    <cellStyle name="Normal 6 3 3 5 3 2 3" xfId="9947" xr:uid="{00000000-0005-0000-0000-0000A5230000}"/>
    <cellStyle name="Normal 6 3 3 5 3 3" xfId="9948" xr:uid="{00000000-0005-0000-0000-0000A6230000}"/>
    <cellStyle name="Normal 6 3 3 5 3 4" xfId="7316" xr:uid="{00000000-0005-0000-0000-0000A7230000}"/>
    <cellStyle name="Normal 6 3 3 5 3 5" xfId="12530" xr:uid="{00000000-0005-0000-0000-0000A8230000}"/>
    <cellStyle name="Normal 6 3 3 5 3 6" xfId="5491" xr:uid="{00000000-0005-0000-0000-0000A9230000}"/>
    <cellStyle name="Normal 6 3 3 5 4" xfId="2742" xr:uid="{00000000-0005-0000-0000-0000AA230000}"/>
    <cellStyle name="Normal 6 3 3 5 4 2" xfId="13408" xr:uid="{00000000-0005-0000-0000-0000AB230000}"/>
    <cellStyle name="Normal 6 3 3 5 4 3" xfId="9949" xr:uid="{00000000-0005-0000-0000-0000AC230000}"/>
    <cellStyle name="Normal 6 3 3 5 5" xfId="9950" xr:uid="{00000000-0005-0000-0000-0000AD230000}"/>
    <cellStyle name="Normal 6 3 3 5 6" xfId="6381" xr:uid="{00000000-0005-0000-0000-0000AE230000}"/>
    <cellStyle name="Normal 6 3 3 5 7" xfId="11595" xr:uid="{00000000-0005-0000-0000-0000AF230000}"/>
    <cellStyle name="Normal 6 3 3 5 8" xfId="4556" xr:uid="{00000000-0005-0000-0000-0000B0230000}"/>
    <cellStyle name="Normal 6 3 3 6" xfId="341" xr:uid="{00000000-0005-0000-0000-0000B1230000}"/>
    <cellStyle name="Normal 6 3 3 6 2" xfId="969" xr:uid="{00000000-0005-0000-0000-0000B2230000}"/>
    <cellStyle name="Normal 6 3 3 6 2 2" xfId="1723" xr:uid="{00000000-0005-0000-0000-0000B3230000}"/>
    <cellStyle name="Normal 6 3 3 6 2 2 2" xfId="3680" xr:uid="{00000000-0005-0000-0000-0000B4230000}"/>
    <cellStyle name="Normal 6 3 3 6 2 2 2 2" xfId="14346" xr:uid="{00000000-0005-0000-0000-0000B5230000}"/>
    <cellStyle name="Normal 6 3 3 6 2 2 2 3" xfId="9951" xr:uid="{00000000-0005-0000-0000-0000B6230000}"/>
    <cellStyle name="Normal 6 3 3 6 2 2 3" xfId="9952" xr:uid="{00000000-0005-0000-0000-0000B7230000}"/>
    <cellStyle name="Normal 6 3 3 6 2 2 4" xfId="7319" xr:uid="{00000000-0005-0000-0000-0000B8230000}"/>
    <cellStyle name="Normal 6 3 3 6 2 2 5" xfId="12533" xr:uid="{00000000-0005-0000-0000-0000B9230000}"/>
    <cellStyle name="Normal 6 3 3 6 2 2 6" xfId="5494" xr:uid="{00000000-0005-0000-0000-0000BA230000}"/>
    <cellStyle name="Normal 6 3 3 6 2 3" xfId="3015" xr:uid="{00000000-0005-0000-0000-0000BB230000}"/>
    <cellStyle name="Normal 6 3 3 6 2 3 2" xfId="13681" xr:uid="{00000000-0005-0000-0000-0000BC230000}"/>
    <cellStyle name="Normal 6 3 3 6 2 3 3" xfId="9953" xr:uid="{00000000-0005-0000-0000-0000BD230000}"/>
    <cellStyle name="Normal 6 3 3 6 2 4" xfId="9954" xr:uid="{00000000-0005-0000-0000-0000BE230000}"/>
    <cellStyle name="Normal 6 3 3 6 2 5" xfId="6654" xr:uid="{00000000-0005-0000-0000-0000BF230000}"/>
    <cellStyle name="Normal 6 3 3 6 2 6" xfId="11868" xr:uid="{00000000-0005-0000-0000-0000C0230000}"/>
    <cellStyle name="Normal 6 3 3 6 2 7" xfId="4829" xr:uid="{00000000-0005-0000-0000-0000C1230000}"/>
    <cellStyle name="Normal 6 3 3 6 3" xfId="1722" xr:uid="{00000000-0005-0000-0000-0000C2230000}"/>
    <cellStyle name="Normal 6 3 3 6 3 2" xfId="3679" xr:uid="{00000000-0005-0000-0000-0000C3230000}"/>
    <cellStyle name="Normal 6 3 3 6 3 2 2" xfId="14345" xr:uid="{00000000-0005-0000-0000-0000C4230000}"/>
    <cellStyle name="Normal 6 3 3 6 3 2 3" xfId="9955" xr:uid="{00000000-0005-0000-0000-0000C5230000}"/>
    <cellStyle name="Normal 6 3 3 6 3 3" xfId="9956" xr:uid="{00000000-0005-0000-0000-0000C6230000}"/>
    <cellStyle name="Normal 6 3 3 6 3 4" xfId="7318" xr:uid="{00000000-0005-0000-0000-0000C7230000}"/>
    <cellStyle name="Normal 6 3 3 6 3 5" xfId="12532" xr:uid="{00000000-0005-0000-0000-0000C8230000}"/>
    <cellStyle name="Normal 6 3 3 6 3 6" xfId="5493" xr:uid="{00000000-0005-0000-0000-0000C9230000}"/>
    <cellStyle name="Normal 6 3 3 6 4" xfId="2558" xr:uid="{00000000-0005-0000-0000-0000CA230000}"/>
    <cellStyle name="Normal 6 3 3 6 4 2" xfId="13224" xr:uid="{00000000-0005-0000-0000-0000CB230000}"/>
    <cellStyle name="Normal 6 3 3 6 4 3" xfId="9957" xr:uid="{00000000-0005-0000-0000-0000CC230000}"/>
    <cellStyle name="Normal 6 3 3 6 5" xfId="9958" xr:uid="{00000000-0005-0000-0000-0000CD230000}"/>
    <cellStyle name="Normal 6 3 3 6 6" xfId="6197" xr:uid="{00000000-0005-0000-0000-0000CE230000}"/>
    <cellStyle name="Normal 6 3 3 6 7" xfId="11411" xr:uid="{00000000-0005-0000-0000-0000CF230000}"/>
    <cellStyle name="Normal 6 3 3 6 8" xfId="4372" xr:uid="{00000000-0005-0000-0000-0000D0230000}"/>
    <cellStyle name="Normal 6 3 3 7" xfId="823" xr:uid="{00000000-0005-0000-0000-0000D1230000}"/>
    <cellStyle name="Normal 6 3 3 7 2" xfId="1724" xr:uid="{00000000-0005-0000-0000-0000D2230000}"/>
    <cellStyle name="Normal 6 3 3 7 2 2" xfId="3681" xr:uid="{00000000-0005-0000-0000-0000D3230000}"/>
    <cellStyle name="Normal 6 3 3 7 2 2 2" xfId="14347" xr:uid="{00000000-0005-0000-0000-0000D4230000}"/>
    <cellStyle name="Normal 6 3 3 7 2 2 3" xfId="9959" xr:uid="{00000000-0005-0000-0000-0000D5230000}"/>
    <cellStyle name="Normal 6 3 3 7 2 3" xfId="9960" xr:uid="{00000000-0005-0000-0000-0000D6230000}"/>
    <cellStyle name="Normal 6 3 3 7 2 4" xfId="7320" xr:uid="{00000000-0005-0000-0000-0000D7230000}"/>
    <cellStyle name="Normal 6 3 3 7 2 5" xfId="12534" xr:uid="{00000000-0005-0000-0000-0000D8230000}"/>
    <cellStyle name="Normal 6 3 3 7 2 6" xfId="5495" xr:uid="{00000000-0005-0000-0000-0000D9230000}"/>
    <cellStyle name="Normal 6 3 3 7 3" xfId="2880" xr:uid="{00000000-0005-0000-0000-0000DA230000}"/>
    <cellStyle name="Normal 6 3 3 7 3 2" xfId="13546" xr:uid="{00000000-0005-0000-0000-0000DB230000}"/>
    <cellStyle name="Normal 6 3 3 7 3 3" xfId="9961" xr:uid="{00000000-0005-0000-0000-0000DC230000}"/>
    <cellStyle name="Normal 6 3 3 7 4" xfId="9962" xr:uid="{00000000-0005-0000-0000-0000DD230000}"/>
    <cellStyle name="Normal 6 3 3 7 5" xfId="6519" xr:uid="{00000000-0005-0000-0000-0000DE230000}"/>
    <cellStyle name="Normal 6 3 3 7 6" xfId="11733" xr:uid="{00000000-0005-0000-0000-0000DF230000}"/>
    <cellStyle name="Normal 6 3 3 7 7" xfId="4694" xr:uid="{00000000-0005-0000-0000-0000E0230000}"/>
    <cellStyle name="Normal 6 3 3 8" xfId="1290" xr:uid="{00000000-0005-0000-0000-0000E1230000}"/>
    <cellStyle name="Normal 6 3 3 8 2" xfId="3247" xr:uid="{00000000-0005-0000-0000-0000E2230000}"/>
    <cellStyle name="Normal 6 3 3 8 2 2" xfId="13913" xr:uid="{00000000-0005-0000-0000-0000E3230000}"/>
    <cellStyle name="Normal 6 3 3 8 2 3" xfId="9963" xr:uid="{00000000-0005-0000-0000-0000E4230000}"/>
    <cellStyle name="Normal 6 3 3 8 3" xfId="9964" xr:uid="{00000000-0005-0000-0000-0000E5230000}"/>
    <cellStyle name="Normal 6 3 3 8 4" xfId="6886" xr:uid="{00000000-0005-0000-0000-0000E6230000}"/>
    <cellStyle name="Normal 6 3 3 8 5" xfId="12100" xr:uid="{00000000-0005-0000-0000-0000E7230000}"/>
    <cellStyle name="Normal 6 3 3 8 6" xfId="5061" xr:uid="{00000000-0005-0000-0000-0000E8230000}"/>
    <cellStyle name="Normal 6 3 3 9" xfId="233" xr:uid="{00000000-0005-0000-0000-0000E9230000}"/>
    <cellStyle name="Normal 6 3 3 9 2" xfId="2513" xr:uid="{00000000-0005-0000-0000-0000EA230000}"/>
    <cellStyle name="Normal 6 3 3 9 2 2" xfId="13180" xr:uid="{00000000-0005-0000-0000-0000EB230000}"/>
    <cellStyle name="Normal 6 3 3 9 2 3" xfId="9965" xr:uid="{00000000-0005-0000-0000-0000EC230000}"/>
    <cellStyle name="Normal 6 3 3 9 3" xfId="9966" xr:uid="{00000000-0005-0000-0000-0000ED230000}"/>
    <cellStyle name="Normal 6 3 3 9 4" xfId="6152" xr:uid="{00000000-0005-0000-0000-0000EE230000}"/>
    <cellStyle name="Normal 6 3 3 9 5" xfId="11367" xr:uid="{00000000-0005-0000-0000-0000EF230000}"/>
    <cellStyle name="Normal 6 3 3 9 6" xfId="4328" xr:uid="{00000000-0005-0000-0000-0000F0230000}"/>
    <cellStyle name="Normal 6 3 4" xfId="558" xr:uid="{00000000-0005-0000-0000-0000F1230000}"/>
    <cellStyle name="Normal 6 3 4 10" xfId="11505" xr:uid="{00000000-0005-0000-0000-0000F2230000}"/>
    <cellStyle name="Normal 6 3 4 11" xfId="4466" xr:uid="{00000000-0005-0000-0000-0000F3230000}"/>
    <cellStyle name="Normal 6 3 4 2" xfId="719" xr:uid="{00000000-0005-0000-0000-0000F4230000}"/>
    <cellStyle name="Normal 6 3 4 2 2" xfId="1185" xr:uid="{00000000-0005-0000-0000-0000F5230000}"/>
    <cellStyle name="Normal 6 3 4 2 2 2" xfId="1727" xr:uid="{00000000-0005-0000-0000-0000F6230000}"/>
    <cellStyle name="Normal 6 3 4 2 2 2 2" xfId="3684" xr:uid="{00000000-0005-0000-0000-0000F7230000}"/>
    <cellStyle name="Normal 6 3 4 2 2 2 2 2" xfId="14350" xr:uid="{00000000-0005-0000-0000-0000F8230000}"/>
    <cellStyle name="Normal 6 3 4 2 2 2 2 3" xfId="9967" xr:uid="{00000000-0005-0000-0000-0000F9230000}"/>
    <cellStyle name="Normal 6 3 4 2 2 2 3" xfId="9968" xr:uid="{00000000-0005-0000-0000-0000FA230000}"/>
    <cellStyle name="Normal 6 3 4 2 2 2 4" xfId="7323" xr:uid="{00000000-0005-0000-0000-0000FB230000}"/>
    <cellStyle name="Normal 6 3 4 2 2 2 5" xfId="12537" xr:uid="{00000000-0005-0000-0000-0000FC230000}"/>
    <cellStyle name="Normal 6 3 4 2 2 2 6" xfId="5498" xr:uid="{00000000-0005-0000-0000-0000FD230000}"/>
    <cellStyle name="Normal 6 3 4 2 2 3" xfId="3154" xr:uid="{00000000-0005-0000-0000-0000FE230000}"/>
    <cellStyle name="Normal 6 3 4 2 2 3 2" xfId="13820" xr:uid="{00000000-0005-0000-0000-0000FF230000}"/>
    <cellStyle name="Normal 6 3 4 2 2 3 3" xfId="9969" xr:uid="{00000000-0005-0000-0000-000000240000}"/>
    <cellStyle name="Normal 6 3 4 2 2 4" xfId="9970" xr:uid="{00000000-0005-0000-0000-000001240000}"/>
    <cellStyle name="Normal 6 3 4 2 2 5" xfId="6793" xr:uid="{00000000-0005-0000-0000-000002240000}"/>
    <cellStyle name="Normal 6 3 4 2 2 6" xfId="12007" xr:uid="{00000000-0005-0000-0000-000003240000}"/>
    <cellStyle name="Normal 6 3 4 2 2 7" xfId="4968" xr:uid="{00000000-0005-0000-0000-000004240000}"/>
    <cellStyle name="Normal 6 3 4 2 3" xfId="1726" xr:uid="{00000000-0005-0000-0000-000005240000}"/>
    <cellStyle name="Normal 6 3 4 2 3 2" xfId="3683" xr:uid="{00000000-0005-0000-0000-000006240000}"/>
    <cellStyle name="Normal 6 3 4 2 3 2 2" xfId="14349" xr:uid="{00000000-0005-0000-0000-000007240000}"/>
    <cellStyle name="Normal 6 3 4 2 3 2 3" xfId="9971" xr:uid="{00000000-0005-0000-0000-000008240000}"/>
    <cellStyle name="Normal 6 3 4 2 3 3" xfId="9972" xr:uid="{00000000-0005-0000-0000-000009240000}"/>
    <cellStyle name="Normal 6 3 4 2 3 4" xfId="7322" xr:uid="{00000000-0005-0000-0000-00000A240000}"/>
    <cellStyle name="Normal 6 3 4 2 3 5" xfId="12536" xr:uid="{00000000-0005-0000-0000-00000B240000}"/>
    <cellStyle name="Normal 6 3 4 2 3 6" xfId="5497" xr:uid="{00000000-0005-0000-0000-00000C240000}"/>
    <cellStyle name="Normal 6 3 4 2 4" xfId="2787" xr:uid="{00000000-0005-0000-0000-00000D240000}"/>
    <cellStyle name="Normal 6 3 4 2 4 2" xfId="13453" xr:uid="{00000000-0005-0000-0000-00000E240000}"/>
    <cellStyle name="Normal 6 3 4 2 4 3" xfId="9973" xr:uid="{00000000-0005-0000-0000-00000F240000}"/>
    <cellStyle name="Normal 6 3 4 2 5" xfId="9974" xr:uid="{00000000-0005-0000-0000-000010240000}"/>
    <cellStyle name="Normal 6 3 4 2 6" xfId="6426" xr:uid="{00000000-0005-0000-0000-000011240000}"/>
    <cellStyle name="Normal 6 3 4 2 7" xfId="11640" xr:uid="{00000000-0005-0000-0000-000012240000}"/>
    <cellStyle name="Normal 6 3 4 2 8" xfId="4601" xr:uid="{00000000-0005-0000-0000-000013240000}"/>
    <cellStyle name="Normal 6 3 4 3" xfId="872" xr:uid="{00000000-0005-0000-0000-000014240000}"/>
    <cellStyle name="Normal 6 3 4 3 2" xfId="1728" xr:uid="{00000000-0005-0000-0000-000015240000}"/>
    <cellStyle name="Normal 6 3 4 3 2 2" xfId="3685" xr:uid="{00000000-0005-0000-0000-000016240000}"/>
    <cellStyle name="Normal 6 3 4 3 2 2 2" xfId="14351" xr:uid="{00000000-0005-0000-0000-000017240000}"/>
    <cellStyle name="Normal 6 3 4 3 2 2 3" xfId="9975" xr:uid="{00000000-0005-0000-0000-000018240000}"/>
    <cellStyle name="Normal 6 3 4 3 2 3" xfId="9976" xr:uid="{00000000-0005-0000-0000-000019240000}"/>
    <cellStyle name="Normal 6 3 4 3 2 4" xfId="7324" xr:uid="{00000000-0005-0000-0000-00001A240000}"/>
    <cellStyle name="Normal 6 3 4 3 2 5" xfId="12538" xr:uid="{00000000-0005-0000-0000-00001B240000}"/>
    <cellStyle name="Normal 6 3 4 3 2 6" xfId="5499" xr:uid="{00000000-0005-0000-0000-00001C240000}"/>
    <cellStyle name="Normal 6 3 4 3 3" xfId="2925" xr:uid="{00000000-0005-0000-0000-00001D240000}"/>
    <cellStyle name="Normal 6 3 4 3 3 2" xfId="13591" xr:uid="{00000000-0005-0000-0000-00001E240000}"/>
    <cellStyle name="Normal 6 3 4 3 3 3" xfId="9977" xr:uid="{00000000-0005-0000-0000-00001F240000}"/>
    <cellStyle name="Normal 6 3 4 3 4" xfId="9978" xr:uid="{00000000-0005-0000-0000-000020240000}"/>
    <cellStyle name="Normal 6 3 4 3 5" xfId="6564" xr:uid="{00000000-0005-0000-0000-000021240000}"/>
    <cellStyle name="Normal 6 3 4 3 6" xfId="11778" xr:uid="{00000000-0005-0000-0000-000022240000}"/>
    <cellStyle name="Normal 6 3 4 3 7" xfId="4739" xr:uid="{00000000-0005-0000-0000-000023240000}"/>
    <cellStyle name="Normal 6 3 4 4" xfId="1725" xr:uid="{00000000-0005-0000-0000-000024240000}"/>
    <cellStyle name="Normal 6 3 4 4 2" xfId="3682" xr:uid="{00000000-0005-0000-0000-000025240000}"/>
    <cellStyle name="Normal 6 3 4 4 2 2" xfId="14348" xr:uid="{00000000-0005-0000-0000-000026240000}"/>
    <cellStyle name="Normal 6 3 4 4 2 3" xfId="9979" xr:uid="{00000000-0005-0000-0000-000027240000}"/>
    <cellStyle name="Normal 6 3 4 4 3" xfId="9980" xr:uid="{00000000-0005-0000-0000-000028240000}"/>
    <cellStyle name="Normal 6 3 4 4 4" xfId="7321" xr:uid="{00000000-0005-0000-0000-000029240000}"/>
    <cellStyle name="Normal 6 3 4 4 5" xfId="12535" xr:uid="{00000000-0005-0000-0000-00002A240000}"/>
    <cellStyle name="Normal 6 3 4 4 6" xfId="5496" xr:uid="{00000000-0005-0000-0000-00002B240000}"/>
    <cellStyle name="Normal 6 3 4 5" xfId="2180" xr:uid="{00000000-0005-0000-0000-00002C240000}"/>
    <cellStyle name="Normal 6 3 4 5 2" xfId="4033" xr:uid="{00000000-0005-0000-0000-00002D240000}"/>
    <cellStyle name="Normal 6 3 4 5 2 2" xfId="14696" xr:uid="{00000000-0005-0000-0000-00002E240000}"/>
    <cellStyle name="Normal 6 3 4 5 2 3" xfId="9981" xr:uid="{00000000-0005-0000-0000-00002F240000}"/>
    <cellStyle name="Normal 6 3 4 5 3" xfId="9982" xr:uid="{00000000-0005-0000-0000-000030240000}"/>
    <cellStyle name="Normal 6 3 4 5 4" xfId="7672" xr:uid="{00000000-0005-0000-0000-000031240000}"/>
    <cellStyle name="Normal 6 3 4 5 5" xfId="12883" xr:uid="{00000000-0005-0000-0000-000032240000}"/>
    <cellStyle name="Normal 6 3 4 5 6" xfId="5844" xr:uid="{00000000-0005-0000-0000-000033240000}"/>
    <cellStyle name="Normal 6 3 4 6" xfId="2324" xr:uid="{00000000-0005-0000-0000-000034240000}"/>
    <cellStyle name="Normal 6 3 4 6 2" xfId="4168" xr:uid="{00000000-0005-0000-0000-000035240000}"/>
    <cellStyle name="Normal 6 3 4 6 2 2" xfId="14831" xr:uid="{00000000-0005-0000-0000-000036240000}"/>
    <cellStyle name="Normal 6 3 4 6 2 3" xfId="9983" xr:uid="{00000000-0005-0000-0000-000037240000}"/>
    <cellStyle name="Normal 6 3 4 6 3" xfId="7807" xr:uid="{00000000-0005-0000-0000-000038240000}"/>
    <cellStyle name="Normal 6 3 4 6 4" xfId="13018" xr:uid="{00000000-0005-0000-0000-000039240000}"/>
    <cellStyle name="Normal 6 3 4 6 5" xfId="5979" xr:uid="{00000000-0005-0000-0000-00003A240000}"/>
    <cellStyle name="Normal 6 3 4 7" xfId="2652" xr:uid="{00000000-0005-0000-0000-00003B240000}"/>
    <cellStyle name="Normal 6 3 4 7 2" xfId="13318" xr:uid="{00000000-0005-0000-0000-00003C240000}"/>
    <cellStyle name="Normal 6 3 4 7 3" xfId="9984" xr:uid="{00000000-0005-0000-0000-00003D240000}"/>
    <cellStyle name="Normal 6 3 4 8" xfId="9985" xr:uid="{00000000-0005-0000-0000-00003E240000}"/>
    <cellStyle name="Normal 6 3 4 9" xfId="6291" xr:uid="{00000000-0005-0000-0000-00003F240000}"/>
    <cellStyle name="Normal 6 3 5" xfId="621" xr:uid="{00000000-0005-0000-0000-000040240000}"/>
    <cellStyle name="Normal 6 3 5 10" xfId="11547" xr:uid="{00000000-0005-0000-0000-000041240000}"/>
    <cellStyle name="Normal 6 3 5 11" xfId="4508" xr:uid="{00000000-0005-0000-0000-000042240000}"/>
    <cellStyle name="Normal 6 3 5 2" xfId="762" xr:uid="{00000000-0005-0000-0000-000043240000}"/>
    <cellStyle name="Normal 6 3 5 2 2" xfId="1227" xr:uid="{00000000-0005-0000-0000-000044240000}"/>
    <cellStyle name="Normal 6 3 5 2 2 2" xfId="1731" xr:uid="{00000000-0005-0000-0000-000045240000}"/>
    <cellStyle name="Normal 6 3 5 2 2 2 2" xfId="3688" xr:uid="{00000000-0005-0000-0000-000046240000}"/>
    <cellStyle name="Normal 6 3 5 2 2 2 2 2" xfId="14354" xr:uid="{00000000-0005-0000-0000-000047240000}"/>
    <cellStyle name="Normal 6 3 5 2 2 2 2 3" xfId="9986" xr:uid="{00000000-0005-0000-0000-000048240000}"/>
    <cellStyle name="Normal 6 3 5 2 2 2 3" xfId="9987" xr:uid="{00000000-0005-0000-0000-000049240000}"/>
    <cellStyle name="Normal 6 3 5 2 2 2 4" xfId="7327" xr:uid="{00000000-0005-0000-0000-00004A240000}"/>
    <cellStyle name="Normal 6 3 5 2 2 2 5" xfId="12541" xr:uid="{00000000-0005-0000-0000-00004B240000}"/>
    <cellStyle name="Normal 6 3 5 2 2 2 6" xfId="5502" xr:uid="{00000000-0005-0000-0000-00004C240000}"/>
    <cellStyle name="Normal 6 3 5 2 2 3" xfId="3196" xr:uid="{00000000-0005-0000-0000-00004D240000}"/>
    <cellStyle name="Normal 6 3 5 2 2 3 2" xfId="13862" xr:uid="{00000000-0005-0000-0000-00004E240000}"/>
    <cellStyle name="Normal 6 3 5 2 2 3 3" xfId="9988" xr:uid="{00000000-0005-0000-0000-00004F240000}"/>
    <cellStyle name="Normal 6 3 5 2 2 4" xfId="9989" xr:uid="{00000000-0005-0000-0000-000050240000}"/>
    <cellStyle name="Normal 6 3 5 2 2 5" xfId="6835" xr:uid="{00000000-0005-0000-0000-000051240000}"/>
    <cellStyle name="Normal 6 3 5 2 2 6" xfId="12049" xr:uid="{00000000-0005-0000-0000-000052240000}"/>
    <cellStyle name="Normal 6 3 5 2 2 7" xfId="5010" xr:uid="{00000000-0005-0000-0000-000053240000}"/>
    <cellStyle name="Normal 6 3 5 2 3" xfId="1730" xr:uid="{00000000-0005-0000-0000-000054240000}"/>
    <cellStyle name="Normal 6 3 5 2 3 2" xfId="3687" xr:uid="{00000000-0005-0000-0000-000055240000}"/>
    <cellStyle name="Normal 6 3 5 2 3 2 2" xfId="14353" xr:uid="{00000000-0005-0000-0000-000056240000}"/>
    <cellStyle name="Normal 6 3 5 2 3 2 3" xfId="9990" xr:uid="{00000000-0005-0000-0000-000057240000}"/>
    <cellStyle name="Normal 6 3 5 2 3 3" xfId="9991" xr:uid="{00000000-0005-0000-0000-000058240000}"/>
    <cellStyle name="Normal 6 3 5 2 3 4" xfId="7326" xr:uid="{00000000-0005-0000-0000-000059240000}"/>
    <cellStyle name="Normal 6 3 5 2 3 5" xfId="12540" xr:uid="{00000000-0005-0000-0000-00005A240000}"/>
    <cellStyle name="Normal 6 3 5 2 3 6" xfId="5501" xr:uid="{00000000-0005-0000-0000-00005B240000}"/>
    <cellStyle name="Normal 6 3 5 2 4" xfId="2829" xr:uid="{00000000-0005-0000-0000-00005C240000}"/>
    <cellStyle name="Normal 6 3 5 2 4 2" xfId="13495" xr:uid="{00000000-0005-0000-0000-00005D240000}"/>
    <cellStyle name="Normal 6 3 5 2 4 3" xfId="9992" xr:uid="{00000000-0005-0000-0000-00005E240000}"/>
    <cellStyle name="Normal 6 3 5 2 5" xfId="9993" xr:uid="{00000000-0005-0000-0000-00005F240000}"/>
    <cellStyle name="Normal 6 3 5 2 6" xfId="6468" xr:uid="{00000000-0005-0000-0000-000060240000}"/>
    <cellStyle name="Normal 6 3 5 2 7" xfId="11682" xr:uid="{00000000-0005-0000-0000-000061240000}"/>
    <cellStyle name="Normal 6 3 5 2 8" xfId="4643" xr:uid="{00000000-0005-0000-0000-000062240000}"/>
    <cellStyle name="Normal 6 3 5 3" xfId="915" xr:uid="{00000000-0005-0000-0000-000063240000}"/>
    <cellStyle name="Normal 6 3 5 3 2" xfId="1732" xr:uid="{00000000-0005-0000-0000-000064240000}"/>
    <cellStyle name="Normal 6 3 5 3 2 2" xfId="3689" xr:uid="{00000000-0005-0000-0000-000065240000}"/>
    <cellStyle name="Normal 6 3 5 3 2 2 2" xfId="14355" xr:uid="{00000000-0005-0000-0000-000066240000}"/>
    <cellStyle name="Normal 6 3 5 3 2 2 3" xfId="9994" xr:uid="{00000000-0005-0000-0000-000067240000}"/>
    <cellStyle name="Normal 6 3 5 3 2 3" xfId="9995" xr:uid="{00000000-0005-0000-0000-000068240000}"/>
    <cellStyle name="Normal 6 3 5 3 2 4" xfId="7328" xr:uid="{00000000-0005-0000-0000-000069240000}"/>
    <cellStyle name="Normal 6 3 5 3 2 5" xfId="12542" xr:uid="{00000000-0005-0000-0000-00006A240000}"/>
    <cellStyle name="Normal 6 3 5 3 2 6" xfId="5503" xr:uid="{00000000-0005-0000-0000-00006B240000}"/>
    <cellStyle name="Normal 6 3 5 3 3" xfId="2967" xr:uid="{00000000-0005-0000-0000-00006C240000}"/>
    <cellStyle name="Normal 6 3 5 3 3 2" xfId="13633" xr:uid="{00000000-0005-0000-0000-00006D240000}"/>
    <cellStyle name="Normal 6 3 5 3 3 3" xfId="9996" xr:uid="{00000000-0005-0000-0000-00006E240000}"/>
    <cellStyle name="Normal 6 3 5 3 4" xfId="9997" xr:uid="{00000000-0005-0000-0000-00006F240000}"/>
    <cellStyle name="Normal 6 3 5 3 5" xfId="6606" xr:uid="{00000000-0005-0000-0000-000070240000}"/>
    <cellStyle name="Normal 6 3 5 3 6" xfId="11820" xr:uid="{00000000-0005-0000-0000-000071240000}"/>
    <cellStyle name="Normal 6 3 5 3 7" xfId="4781" xr:uid="{00000000-0005-0000-0000-000072240000}"/>
    <cellStyle name="Normal 6 3 5 4" xfId="1729" xr:uid="{00000000-0005-0000-0000-000073240000}"/>
    <cellStyle name="Normal 6 3 5 4 2" xfId="3686" xr:uid="{00000000-0005-0000-0000-000074240000}"/>
    <cellStyle name="Normal 6 3 5 4 2 2" xfId="14352" xr:uid="{00000000-0005-0000-0000-000075240000}"/>
    <cellStyle name="Normal 6 3 5 4 2 3" xfId="9998" xr:uid="{00000000-0005-0000-0000-000076240000}"/>
    <cellStyle name="Normal 6 3 5 4 3" xfId="9999" xr:uid="{00000000-0005-0000-0000-000077240000}"/>
    <cellStyle name="Normal 6 3 5 4 4" xfId="7325" xr:uid="{00000000-0005-0000-0000-000078240000}"/>
    <cellStyle name="Normal 6 3 5 4 5" xfId="12539" xr:uid="{00000000-0005-0000-0000-000079240000}"/>
    <cellStyle name="Normal 6 3 5 4 6" xfId="5500" xr:uid="{00000000-0005-0000-0000-00007A240000}"/>
    <cellStyle name="Normal 6 3 5 5" xfId="2222" xr:uid="{00000000-0005-0000-0000-00007B240000}"/>
    <cellStyle name="Normal 6 3 5 5 2" xfId="4075" xr:uid="{00000000-0005-0000-0000-00007C240000}"/>
    <cellStyle name="Normal 6 3 5 5 2 2" xfId="14738" xr:uid="{00000000-0005-0000-0000-00007D240000}"/>
    <cellStyle name="Normal 6 3 5 5 2 3" xfId="10000" xr:uid="{00000000-0005-0000-0000-00007E240000}"/>
    <cellStyle name="Normal 6 3 5 5 3" xfId="10001" xr:uid="{00000000-0005-0000-0000-00007F240000}"/>
    <cellStyle name="Normal 6 3 5 5 4" xfId="7714" xr:uid="{00000000-0005-0000-0000-000080240000}"/>
    <cellStyle name="Normal 6 3 5 5 5" xfId="12925" xr:uid="{00000000-0005-0000-0000-000081240000}"/>
    <cellStyle name="Normal 6 3 5 5 6" xfId="5886" xr:uid="{00000000-0005-0000-0000-000082240000}"/>
    <cellStyle name="Normal 6 3 5 6" xfId="2366" xr:uid="{00000000-0005-0000-0000-000083240000}"/>
    <cellStyle name="Normal 6 3 5 6 2" xfId="4210" xr:uid="{00000000-0005-0000-0000-000084240000}"/>
    <cellStyle name="Normal 6 3 5 6 2 2" xfId="14873" xr:uid="{00000000-0005-0000-0000-000085240000}"/>
    <cellStyle name="Normal 6 3 5 6 2 3" xfId="10002" xr:uid="{00000000-0005-0000-0000-000086240000}"/>
    <cellStyle name="Normal 6 3 5 6 3" xfId="7849" xr:uid="{00000000-0005-0000-0000-000087240000}"/>
    <cellStyle name="Normal 6 3 5 6 4" xfId="13060" xr:uid="{00000000-0005-0000-0000-000088240000}"/>
    <cellStyle name="Normal 6 3 5 6 5" xfId="6021" xr:uid="{00000000-0005-0000-0000-000089240000}"/>
    <cellStyle name="Normal 6 3 5 7" xfId="2694" xr:uid="{00000000-0005-0000-0000-00008A240000}"/>
    <cellStyle name="Normal 6 3 5 7 2" xfId="13360" xr:uid="{00000000-0005-0000-0000-00008B240000}"/>
    <cellStyle name="Normal 6 3 5 7 3" xfId="10003" xr:uid="{00000000-0005-0000-0000-00008C240000}"/>
    <cellStyle name="Normal 6 3 5 8" xfId="10004" xr:uid="{00000000-0005-0000-0000-00008D240000}"/>
    <cellStyle name="Normal 6 3 5 9" xfId="6333" xr:uid="{00000000-0005-0000-0000-00008E240000}"/>
    <cellStyle name="Normal 6 3 6" xfId="455" xr:uid="{00000000-0005-0000-0000-00008F240000}"/>
    <cellStyle name="Normal 6 3 6 2" xfId="1025" xr:uid="{00000000-0005-0000-0000-000090240000}"/>
    <cellStyle name="Normal 6 3 6 2 2" xfId="1734" xr:uid="{00000000-0005-0000-0000-000091240000}"/>
    <cellStyle name="Normal 6 3 6 2 2 2" xfId="3691" xr:uid="{00000000-0005-0000-0000-000092240000}"/>
    <cellStyle name="Normal 6 3 6 2 2 2 2" xfId="14357" xr:uid="{00000000-0005-0000-0000-000093240000}"/>
    <cellStyle name="Normal 6 3 6 2 2 2 3" xfId="10005" xr:uid="{00000000-0005-0000-0000-000094240000}"/>
    <cellStyle name="Normal 6 3 6 2 2 3" xfId="10006" xr:uid="{00000000-0005-0000-0000-000095240000}"/>
    <cellStyle name="Normal 6 3 6 2 2 4" xfId="7330" xr:uid="{00000000-0005-0000-0000-000096240000}"/>
    <cellStyle name="Normal 6 3 6 2 2 5" xfId="12544" xr:uid="{00000000-0005-0000-0000-000097240000}"/>
    <cellStyle name="Normal 6 3 6 2 2 6" xfId="5505" xr:uid="{00000000-0005-0000-0000-000098240000}"/>
    <cellStyle name="Normal 6 3 6 2 3" xfId="3057" xr:uid="{00000000-0005-0000-0000-000099240000}"/>
    <cellStyle name="Normal 6 3 6 2 3 2" xfId="13723" xr:uid="{00000000-0005-0000-0000-00009A240000}"/>
    <cellStyle name="Normal 6 3 6 2 3 3" xfId="10007" xr:uid="{00000000-0005-0000-0000-00009B240000}"/>
    <cellStyle name="Normal 6 3 6 2 4" xfId="10008" xr:uid="{00000000-0005-0000-0000-00009C240000}"/>
    <cellStyle name="Normal 6 3 6 2 5" xfId="6696" xr:uid="{00000000-0005-0000-0000-00009D240000}"/>
    <cellStyle name="Normal 6 3 6 2 6" xfId="11910" xr:uid="{00000000-0005-0000-0000-00009E240000}"/>
    <cellStyle name="Normal 6 3 6 2 7" xfId="4871" xr:uid="{00000000-0005-0000-0000-00009F240000}"/>
    <cellStyle name="Normal 6 3 6 3" xfId="1733" xr:uid="{00000000-0005-0000-0000-0000A0240000}"/>
    <cellStyle name="Normal 6 3 6 3 2" xfId="3690" xr:uid="{00000000-0005-0000-0000-0000A1240000}"/>
    <cellStyle name="Normal 6 3 6 3 2 2" xfId="14356" xr:uid="{00000000-0005-0000-0000-0000A2240000}"/>
    <cellStyle name="Normal 6 3 6 3 2 3" xfId="10009" xr:uid="{00000000-0005-0000-0000-0000A3240000}"/>
    <cellStyle name="Normal 6 3 6 3 3" xfId="10010" xr:uid="{00000000-0005-0000-0000-0000A4240000}"/>
    <cellStyle name="Normal 6 3 6 3 4" xfId="7329" xr:uid="{00000000-0005-0000-0000-0000A5240000}"/>
    <cellStyle name="Normal 6 3 6 3 5" xfId="12543" xr:uid="{00000000-0005-0000-0000-0000A6240000}"/>
    <cellStyle name="Normal 6 3 6 3 6" xfId="5504" xr:uid="{00000000-0005-0000-0000-0000A7240000}"/>
    <cellStyle name="Normal 6 3 6 4" xfId="2605" xr:uid="{00000000-0005-0000-0000-0000A8240000}"/>
    <cellStyle name="Normal 6 3 6 4 2" xfId="13271" xr:uid="{00000000-0005-0000-0000-0000A9240000}"/>
    <cellStyle name="Normal 6 3 6 4 3" xfId="10011" xr:uid="{00000000-0005-0000-0000-0000AA240000}"/>
    <cellStyle name="Normal 6 3 6 5" xfId="10012" xr:uid="{00000000-0005-0000-0000-0000AB240000}"/>
    <cellStyle name="Normal 6 3 6 6" xfId="6244" xr:uid="{00000000-0005-0000-0000-0000AC240000}"/>
    <cellStyle name="Normal 6 3 6 7" xfId="11458" xr:uid="{00000000-0005-0000-0000-0000AD240000}"/>
    <cellStyle name="Normal 6 3 6 8" xfId="4419" xr:uid="{00000000-0005-0000-0000-0000AE240000}"/>
    <cellStyle name="Normal 6 3 7" xfId="672" xr:uid="{00000000-0005-0000-0000-0000AF240000}"/>
    <cellStyle name="Normal 6 3 7 2" xfId="1138" xr:uid="{00000000-0005-0000-0000-0000B0240000}"/>
    <cellStyle name="Normal 6 3 7 2 2" xfId="1736" xr:uid="{00000000-0005-0000-0000-0000B1240000}"/>
    <cellStyle name="Normal 6 3 7 2 2 2" xfId="3693" xr:uid="{00000000-0005-0000-0000-0000B2240000}"/>
    <cellStyle name="Normal 6 3 7 2 2 2 2" xfId="14359" xr:uid="{00000000-0005-0000-0000-0000B3240000}"/>
    <cellStyle name="Normal 6 3 7 2 2 2 3" xfId="10013" xr:uid="{00000000-0005-0000-0000-0000B4240000}"/>
    <cellStyle name="Normal 6 3 7 2 2 3" xfId="10014" xr:uid="{00000000-0005-0000-0000-0000B5240000}"/>
    <cellStyle name="Normal 6 3 7 2 2 4" xfId="7332" xr:uid="{00000000-0005-0000-0000-0000B6240000}"/>
    <cellStyle name="Normal 6 3 7 2 2 5" xfId="12546" xr:uid="{00000000-0005-0000-0000-0000B7240000}"/>
    <cellStyle name="Normal 6 3 7 2 2 6" xfId="5507" xr:uid="{00000000-0005-0000-0000-0000B8240000}"/>
    <cellStyle name="Normal 6 3 7 2 3" xfId="3107" xr:uid="{00000000-0005-0000-0000-0000B9240000}"/>
    <cellStyle name="Normal 6 3 7 2 3 2" xfId="13773" xr:uid="{00000000-0005-0000-0000-0000BA240000}"/>
    <cellStyle name="Normal 6 3 7 2 3 3" xfId="10015" xr:uid="{00000000-0005-0000-0000-0000BB240000}"/>
    <cellStyle name="Normal 6 3 7 2 4" xfId="10016" xr:uid="{00000000-0005-0000-0000-0000BC240000}"/>
    <cellStyle name="Normal 6 3 7 2 5" xfId="6746" xr:uid="{00000000-0005-0000-0000-0000BD240000}"/>
    <cellStyle name="Normal 6 3 7 2 6" xfId="11960" xr:uid="{00000000-0005-0000-0000-0000BE240000}"/>
    <cellStyle name="Normal 6 3 7 2 7" xfId="4921" xr:uid="{00000000-0005-0000-0000-0000BF240000}"/>
    <cellStyle name="Normal 6 3 7 3" xfId="1735" xr:uid="{00000000-0005-0000-0000-0000C0240000}"/>
    <cellStyle name="Normal 6 3 7 3 2" xfId="3692" xr:uid="{00000000-0005-0000-0000-0000C1240000}"/>
    <cellStyle name="Normal 6 3 7 3 2 2" xfId="14358" xr:uid="{00000000-0005-0000-0000-0000C2240000}"/>
    <cellStyle name="Normal 6 3 7 3 2 3" xfId="10017" xr:uid="{00000000-0005-0000-0000-0000C3240000}"/>
    <cellStyle name="Normal 6 3 7 3 3" xfId="10018" xr:uid="{00000000-0005-0000-0000-0000C4240000}"/>
    <cellStyle name="Normal 6 3 7 3 4" xfId="7331" xr:uid="{00000000-0005-0000-0000-0000C5240000}"/>
    <cellStyle name="Normal 6 3 7 3 5" xfId="12545" xr:uid="{00000000-0005-0000-0000-0000C6240000}"/>
    <cellStyle name="Normal 6 3 7 3 6" xfId="5506" xr:uid="{00000000-0005-0000-0000-0000C7240000}"/>
    <cellStyle name="Normal 6 3 7 4" xfId="2740" xr:uid="{00000000-0005-0000-0000-0000C8240000}"/>
    <cellStyle name="Normal 6 3 7 4 2" xfId="13406" xr:uid="{00000000-0005-0000-0000-0000C9240000}"/>
    <cellStyle name="Normal 6 3 7 4 3" xfId="10019" xr:uid="{00000000-0005-0000-0000-0000CA240000}"/>
    <cellStyle name="Normal 6 3 7 5" xfId="10020" xr:uid="{00000000-0005-0000-0000-0000CB240000}"/>
    <cellStyle name="Normal 6 3 7 6" xfId="6379" xr:uid="{00000000-0005-0000-0000-0000CC240000}"/>
    <cellStyle name="Normal 6 3 7 7" xfId="11593" xr:uid="{00000000-0005-0000-0000-0000CD240000}"/>
    <cellStyle name="Normal 6 3 7 8" xfId="4554" xr:uid="{00000000-0005-0000-0000-0000CE240000}"/>
    <cellStyle name="Normal 6 3 8" xfId="339" xr:uid="{00000000-0005-0000-0000-0000CF240000}"/>
    <cellStyle name="Normal 6 3 8 2" xfId="967" xr:uid="{00000000-0005-0000-0000-0000D0240000}"/>
    <cellStyle name="Normal 6 3 8 2 2" xfId="1738" xr:uid="{00000000-0005-0000-0000-0000D1240000}"/>
    <cellStyle name="Normal 6 3 8 2 2 2" xfId="3695" xr:uid="{00000000-0005-0000-0000-0000D2240000}"/>
    <cellStyle name="Normal 6 3 8 2 2 2 2" xfId="14361" xr:uid="{00000000-0005-0000-0000-0000D3240000}"/>
    <cellStyle name="Normal 6 3 8 2 2 2 3" xfId="10021" xr:uid="{00000000-0005-0000-0000-0000D4240000}"/>
    <cellStyle name="Normal 6 3 8 2 2 3" xfId="10022" xr:uid="{00000000-0005-0000-0000-0000D5240000}"/>
    <cellStyle name="Normal 6 3 8 2 2 4" xfId="7334" xr:uid="{00000000-0005-0000-0000-0000D6240000}"/>
    <cellStyle name="Normal 6 3 8 2 2 5" xfId="12548" xr:uid="{00000000-0005-0000-0000-0000D7240000}"/>
    <cellStyle name="Normal 6 3 8 2 2 6" xfId="5509" xr:uid="{00000000-0005-0000-0000-0000D8240000}"/>
    <cellStyle name="Normal 6 3 8 2 3" xfId="3013" xr:uid="{00000000-0005-0000-0000-0000D9240000}"/>
    <cellStyle name="Normal 6 3 8 2 3 2" xfId="13679" xr:uid="{00000000-0005-0000-0000-0000DA240000}"/>
    <cellStyle name="Normal 6 3 8 2 3 3" xfId="10023" xr:uid="{00000000-0005-0000-0000-0000DB240000}"/>
    <cellStyle name="Normal 6 3 8 2 4" xfId="10024" xr:uid="{00000000-0005-0000-0000-0000DC240000}"/>
    <cellStyle name="Normal 6 3 8 2 5" xfId="6652" xr:uid="{00000000-0005-0000-0000-0000DD240000}"/>
    <cellStyle name="Normal 6 3 8 2 6" xfId="11866" xr:uid="{00000000-0005-0000-0000-0000DE240000}"/>
    <cellStyle name="Normal 6 3 8 2 7" xfId="4827" xr:uid="{00000000-0005-0000-0000-0000DF240000}"/>
    <cellStyle name="Normal 6 3 8 3" xfId="1737" xr:uid="{00000000-0005-0000-0000-0000E0240000}"/>
    <cellStyle name="Normal 6 3 8 3 2" xfId="3694" xr:uid="{00000000-0005-0000-0000-0000E1240000}"/>
    <cellStyle name="Normal 6 3 8 3 2 2" xfId="14360" xr:uid="{00000000-0005-0000-0000-0000E2240000}"/>
    <cellStyle name="Normal 6 3 8 3 2 3" xfId="10025" xr:uid="{00000000-0005-0000-0000-0000E3240000}"/>
    <cellStyle name="Normal 6 3 8 3 3" xfId="10026" xr:uid="{00000000-0005-0000-0000-0000E4240000}"/>
    <cellStyle name="Normal 6 3 8 3 4" xfId="7333" xr:uid="{00000000-0005-0000-0000-0000E5240000}"/>
    <cellStyle name="Normal 6 3 8 3 5" xfId="12547" xr:uid="{00000000-0005-0000-0000-0000E6240000}"/>
    <cellStyle name="Normal 6 3 8 3 6" xfId="5508" xr:uid="{00000000-0005-0000-0000-0000E7240000}"/>
    <cellStyle name="Normal 6 3 8 4" xfId="2556" xr:uid="{00000000-0005-0000-0000-0000E8240000}"/>
    <cellStyle name="Normal 6 3 8 4 2" xfId="13222" xr:uid="{00000000-0005-0000-0000-0000E9240000}"/>
    <cellStyle name="Normal 6 3 8 4 3" xfId="10027" xr:uid="{00000000-0005-0000-0000-0000EA240000}"/>
    <cellStyle name="Normal 6 3 8 5" xfId="10028" xr:uid="{00000000-0005-0000-0000-0000EB240000}"/>
    <cellStyle name="Normal 6 3 8 6" xfId="6195" xr:uid="{00000000-0005-0000-0000-0000EC240000}"/>
    <cellStyle name="Normal 6 3 8 7" xfId="11409" xr:uid="{00000000-0005-0000-0000-0000ED240000}"/>
    <cellStyle name="Normal 6 3 8 8" xfId="4370" xr:uid="{00000000-0005-0000-0000-0000EE240000}"/>
    <cellStyle name="Normal 6 3 9" xfId="821" xr:uid="{00000000-0005-0000-0000-0000EF240000}"/>
    <cellStyle name="Normal 6 3 9 2" xfId="1739" xr:uid="{00000000-0005-0000-0000-0000F0240000}"/>
    <cellStyle name="Normal 6 3 9 2 2" xfId="3696" xr:uid="{00000000-0005-0000-0000-0000F1240000}"/>
    <cellStyle name="Normal 6 3 9 2 2 2" xfId="14362" xr:uid="{00000000-0005-0000-0000-0000F2240000}"/>
    <cellStyle name="Normal 6 3 9 2 2 3" xfId="10029" xr:uid="{00000000-0005-0000-0000-0000F3240000}"/>
    <cellStyle name="Normal 6 3 9 2 3" xfId="10030" xr:uid="{00000000-0005-0000-0000-0000F4240000}"/>
    <cellStyle name="Normal 6 3 9 2 4" xfId="7335" xr:uid="{00000000-0005-0000-0000-0000F5240000}"/>
    <cellStyle name="Normal 6 3 9 2 5" xfId="12549" xr:uid="{00000000-0005-0000-0000-0000F6240000}"/>
    <cellStyle name="Normal 6 3 9 2 6" xfId="5510" xr:uid="{00000000-0005-0000-0000-0000F7240000}"/>
    <cellStyle name="Normal 6 3 9 3" xfId="2878" xr:uid="{00000000-0005-0000-0000-0000F8240000}"/>
    <cellStyle name="Normal 6 3 9 3 2" xfId="13544" xr:uid="{00000000-0005-0000-0000-0000F9240000}"/>
    <cellStyle name="Normal 6 3 9 3 3" xfId="10031" xr:uid="{00000000-0005-0000-0000-0000FA240000}"/>
    <cellStyle name="Normal 6 3 9 4" xfId="10032" xr:uid="{00000000-0005-0000-0000-0000FB240000}"/>
    <cellStyle name="Normal 6 3 9 5" xfId="6517" xr:uid="{00000000-0005-0000-0000-0000FC240000}"/>
    <cellStyle name="Normal 6 3 9 6" xfId="11731" xr:uid="{00000000-0005-0000-0000-0000FD240000}"/>
    <cellStyle name="Normal 6 3 9 7" xfId="4692" xr:uid="{00000000-0005-0000-0000-0000FE240000}"/>
    <cellStyle name="Normal 6 4" xfId="99" xr:uid="{00000000-0005-0000-0000-0000FF240000}"/>
    <cellStyle name="Normal 6 4 10" xfId="2129" xr:uid="{00000000-0005-0000-0000-000000250000}"/>
    <cellStyle name="Normal 6 4 10 2" xfId="3988" xr:uid="{00000000-0005-0000-0000-000001250000}"/>
    <cellStyle name="Normal 6 4 10 2 2" xfId="14651" xr:uid="{00000000-0005-0000-0000-000002250000}"/>
    <cellStyle name="Normal 6 4 10 2 3" xfId="10033" xr:uid="{00000000-0005-0000-0000-000003250000}"/>
    <cellStyle name="Normal 6 4 10 3" xfId="10034" xr:uid="{00000000-0005-0000-0000-000004250000}"/>
    <cellStyle name="Normal 6 4 10 4" xfId="7627" xr:uid="{00000000-0005-0000-0000-000005250000}"/>
    <cellStyle name="Normal 6 4 10 5" xfId="12838" xr:uid="{00000000-0005-0000-0000-000006250000}"/>
    <cellStyle name="Normal 6 4 10 6" xfId="5799" xr:uid="{00000000-0005-0000-0000-000007250000}"/>
    <cellStyle name="Normal 6 4 11" xfId="2280" xr:uid="{00000000-0005-0000-0000-000008250000}"/>
    <cellStyle name="Normal 6 4 11 2" xfId="4124" xr:uid="{00000000-0005-0000-0000-000009250000}"/>
    <cellStyle name="Normal 6 4 11 2 2" xfId="14787" xr:uid="{00000000-0005-0000-0000-00000A250000}"/>
    <cellStyle name="Normal 6 4 11 2 3" xfId="10035" xr:uid="{00000000-0005-0000-0000-00000B250000}"/>
    <cellStyle name="Normal 6 4 11 3" xfId="7763" xr:uid="{00000000-0005-0000-0000-00000C250000}"/>
    <cellStyle name="Normal 6 4 11 4" xfId="12974" xr:uid="{00000000-0005-0000-0000-00000D250000}"/>
    <cellStyle name="Normal 6 4 11 5" xfId="5935" xr:uid="{00000000-0005-0000-0000-00000E250000}"/>
    <cellStyle name="Normal 6 4 12" xfId="2457" xr:uid="{00000000-0005-0000-0000-00000F250000}"/>
    <cellStyle name="Normal 6 4 12 2" xfId="10036" xr:uid="{00000000-0005-0000-0000-000010250000}"/>
    <cellStyle name="Normal 6 4 12 3" xfId="13125" xr:uid="{00000000-0005-0000-0000-000011250000}"/>
    <cellStyle name="Normal 6 4 12 4" xfId="6074" xr:uid="{00000000-0005-0000-0000-000012250000}"/>
    <cellStyle name="Normal 6 4 13" xfId="10037" xr:uid="{00000000-0005-0000-0000-000013250000}"/>
    <cellStyle name="Normal 6 4 14" xfId="6096" xr:uid="{00000000-0005-0000-0000-000014250000}"/>
    <cellStyle name="Normal 6 4 15" xfId="11312" xr:uid="{00000000-0005-0000-0000-000015250000}"/>
    <cellStyle name="Normal 6 4 16" xfId="4273" xr:uid="{00000000-0005-0000-0000-000016250000}"/>
    <cellStyle name="Normal 6 4 2" xfId="561" xr:uid="{00000000-0005-0000-0000-000017250000}"/>
    <cellStyle name="Normal 6 4 2 10" xfId="11508" xr:uid="{00000000-0005-0000-0000-000018250000}"/>
    <cellStyle name="Normal 6 4 2 11" xfId="4469" xr:uid="{00000000-0005-0000-0000-000019250000}"/>
    <cellStyle name="Normal 6 4 2 2" xfId="722" xr:uid="{00000000-0005-0000-0000-00001A250000}"/>
    <cellStyle name="Normal 6 4 2 2 2" xfId="1188" xr:uid="{00000000-0005-0000-0000-00001B250000}"/>
    <cellStyle name="Normal 6 4 2 2 2 2" xfId="1742" xr:uid="{00000000-0005-0000-0000-00001C250000}"/>
    <cellStyle name="Normal 6 4 2 2 2 2 2" xfId="3699" xr:uid="{00000000-0005-0000-0000-00001D250000}"/>
    <cellStyle name="Normal 6 4 2 2 2 2 2 2" xfId="14365" xr:uid="{00000000-0005-0000-0000-00001E250000}"/>
    <cellStyle name="Normal 6 4 2 2 2 2 2 3" xfId="10038" xr:uid="{00000000-0005-0000-0000-00001F250000}"/>
    <cellStyle name="Normal 6 4 2 2 2 2 3" xfId="10039" xr:uid="{00000000-0005-0000-0000-000020250000}"/>
    <cellStyle name="Normal 6 4 2 2 2 2 4" xfId="7338" xr:uid="{00000000-0005-0000-0000-000021250000}"/>
    <cellStyle name="Normal 6 4 2 2 2 2 5" xfId="12552" xr:uid="{00000000-0005-0000-0000-000022250000}"/>
    <cellStyle name="Normal 6 4 2 2 2 2 6" xfId="5513" xr:uid="{00000000-0005-0000-0000-000023250000}"/>
    <cellStyle name="Normal 6 4 2 2 2 3" xfId="3157" xr:uid="{00000000-0005-0000-0000-000024250000}"/>
    <cellStyle name="Normal 6 4 2 2 2 3 2" xfId="13823" xr:uid="{00000000-0005-0000-0000-000025250000}"/>
    <cellStyle name="Normal 6 4 2 2 2 3 3" xfId="10040" xr:uid="{00000000-0005-0000-0000-000026250000}"/>
    <cellStyle name="Normal 6 4 2 2 2 4" xfId="10041" xr:uid="{00000000-0005-0000-0000-000027250000}"/>
    <cellStyle name="Normal 6 4 2 2 2 5" xfId="6796" xr:uid="{00000000-0005-0000-0000-000028250000}"/>
    <cellStyle name="Normal 6 4 2 2 2 6" xfId="12010" xr:uid="{00000000-0005-0000-0000-000029250000}"/>
    <cellStyle name="Normal 6 4 2 2 2 7" xfId="4971" xr:uid="{00000000-0005-0000-0000-00002A250000}"/>
    <cellStyle name="Normal 6 4 2 2 3" xfId="1741" xr:uid="{00000000-0005-0000-0000-00002B250000}"/>
    <cellStyle name="Normal 6 4 2 2 3 2" xfId="3698" xr:uid="{00000000-0005-0000-0000-00002C250000}"/>
    <cellStyle name="Normal 6 4 2 2 3 2 2" xfId="14364" xr:uid="{00000000-0005-0000-0000-00002D250000}"/>
    <cellStyle name="Normal 6 4 2 2 3 2 3" xfId="10042" xr:uid="{00000000-0005-0000-0000-00002E250000}"/>
    <cellStyle name="Normal 6 4 2 2 3 3" xfId="10043" xr:uid="{00000000-0005-0000-0000-00002F250000}"/>
    <cellStyle name="Normal 6 4 2 2 3 4" xfId="7337" xr:uid="{00000000-0005-0000-0000-000030250000}"/>
    <cellStyle name="Normal 6 4 2 2 3 5" xfId="12551" xr:uid="{00000000-0005-0000-0000-000031250000}"/>
    <cellStyle name="Normal 6 4 2 2 3 6" xfId="5512" xr:uid="{00000000-0005-0000-0000-000032250000}"/>
    <cellStyle name="Normal 6 4 2 2 4" xfId="2790" xr:uid="{00000000-0005-0000-0000-000033250000}"/>
    <cellStyle name="Normal 6 4 2 2 4 2" xfId="13456" xr:uid="{00000000-0005-0000-0000-000034250000}"/>
    <cellStyle name="Normal 6 4 2 2 4 3" xfId="10044" xr:uid="{00000000-0005-0000-0000-000035250000}"/>
    <cellStyle name="Normal 6 4 2 2 5" xfId="10045" xr:uid="{00000000-0005-0000-0000-000036250000}"/>
    <cellStyle name="Normal 6 4 2 2 6" xfId="6429" xr:uid="{00000000-0005-0000-0000-000037250000}"/>
    <cellStyle name="Normal 6 4 2 2 7" xfId="11643" xr:uid="{00000000-0005-0000-0000-000038250000}"/>
    <cellStyle name="Normal 6 4 2 2 8" xfId="4604" xr:uid="{00000000-0005-0000-0000-000039250000}"/>
    <cellStyle name="Normal 6 4 2 3" xfId="875" xr:uid="{00000000-0005-0000-0000-00003A250000}"/>
    <cellStyle name="Normal 6 4 2 3 2" xfId="1743" xr:uid="{00000000-0005-0000-0000-00003B250000}"/>
    <cellStyle name="Normal 6 4 2 3 2 2" xfId="3700" xr:uid="{00000000-0005-0000-0000-00003C250000}"/>
    <cellStyle name="Normal 6 4 2 3 2 2 2" xfId="14366" xr:uid="{00000000-0005-0000-0000-00003D250000}"/>
    <cellStyle name="Normal 6 4 2 3 2 2 3" xfId="10046" xr:uid="{00000000-0005-0000-0000-00003E250000}"/>
    <cellStyle name="Normal 6 4 2 3 2 3" xfId="10047" xr:uid="{00000000-0005-0000-0000-00003F250000}"/>
    <cellStyle name="Normal 6 4 2 3 2 4" xfId="7339" xr:uid="{00000000-0005-0000-0000-000040250000}"/>
    <cellStyle name="Normal 6 4 2 3 2 5" xfId="12553" xr:uid="{00000000-0005-0000-0000-000041250000}"/>
    <cellStyle name="Normal 6 4 2 3 2 6" xfId="5514" xr:uid="{00000000-0005-0000-0000-000042250000}"/>
    <cellStyle name="Normal 6 4 2 3 3" xfId="2928" xr:uid="{00000000-0005-0000-0000-000043250000}"/>
    <cellStyle name="Normal 6 4 2 3 3 2" xfId="13594" xr:uid="{00000000-0005-0000-0000-000044250000}"/>
    <cellStyle name="Normal 6 4 2 3 3 3" xfId="10048" xr:uid="{00000000-0005-0000-0000-000045250000}"/>
    <cellStyle name="Normal 6 4 2 3 4" xfId="10049" xr:uid="{00000000-0005-0000-0000-000046250000}"/>
    <cellStyle name="Normal 6 4 2 3 5" xfId="6567" xr:uid="{00000000-0005-0000-0000-000047250000}"/>
    <cellStyle name="Normal 6 4 2 3 6" xfId="11781" xr:uid="{00000000-0005-0000-0000-000048250000}"/>
    <cellStyle name="Normal 6 4 2 3 7" xfId="4742" xr:uid="{00000000-0005-0000-0000-000049250000}"/>
    <cellStyle name="Normal 6 4 2 4" xfId="1740" xr:uid="{00000000-0005-0000-0000-00004A250000}"/>
    <cellStyle name="Normal 6 4 2 4 2" xfId="3697" xr:uid="{00000000-0005-0000-0000-00004B250000}"/>
    <cellStyle name="Normal 6 4 2 4 2 2" xfId="14363" xr:uid="{00000000-0005-0000-0000-00004C250000}"/>
    <cellStyle name="Normal 6 4 2 4 2 3" xfId="10050" xr:uid="{00000000-0005-0000-0000-00004D250000}"/>
    <cellStyle name="Normal 6 4 2 4 3" xfId="10051" xr:uid="{00000000-0005-0000-0000-00004E250000}"/>
    <cellStyle name="Normal 6 4 2 4 4" xfId="7336" xr:uid="{00000000-0005-0000-0000-00004F250000}"/>
    <cellStyle name="Normal 6 4 2 4 5" xfId="12550" xr:uid="{00000000-0005-0000-0000-000050250000}"/>
    <cellStyle name="Normal 6 4 2 4 6" xfId="5511" xr:uid="{00000000-0005-0000-0000-000051250000}"/>
    <cellStyle name="Normal 6 4 2 5" xfId="2183" xr:uid="{00000000-0005-0000-0000-000052250000}"/>
    <cellStyle name="Normal 6 4 2 5 2" xfId="4036" xr:uid="{00000000-0005-0000-0000-000053250000}"/>
    <cellStyle name="Normal 6 4 2 5 2 2" xfId="14699" xr:uid="{00000000-0005-0000-0000-000054250000}"/>
    <cellStyle name="Normal 6 4 2 5 2 3" xfId="10052" xr:uid="{00000000-0005-0000-0000-000055250000}"/>
    <cellStyle name="Normal 6 4 2 5 3" xfId="10053" xr:uid="{00000000-0005-0000-0000-000056250000}"/>
    <cellStyle name="Normal 6 4 2 5 4" xfId="7675" xr:uid="{00000000-0005-0000-0000-000057250000}"/>
    <cellStyle name="Normal 6 4 2 5 5" xfId="12886" xr:uid="{00000000-0005-0000-0000-000058250000}"/>
    <cellStyle name="Normal 6 4 2 5 6" xfId="5847" xr:uid="{00000000-0005-0000-0000-000059250000}"/>
    <cellStyle name="Normal 6 4 2 6" xfId="2327" xr:uid="{00000000-0005-0000-0000-00005A250000}"/>
    <cellStyle name="Normal 6 4 2 6 2" xfId="4171" xr:uid="{00000000-0005-0000-0000-00005B250000}"/>
    <cellStyle name="Normal 6 4 2 6 2 2" xfId="14834" xr:uid="{00000000-0005-0000-0000-00005C250000}"/>
    <cellStyle name="Normal 6 4 2 6 2 3" xfId="10054" xr:uid="{00000000-0005-0000-0000-00005D250000}"/>
    <cellStyle name="Normal 6 4 2 6 3" xfId="7810" xr:uid="{00000000-0005-0000-0000-00005E250000}"/>
    <cellStyle name="Normal 6 4 2 6 4" xfId="13021" xr:uid="{00000000-0005-0000-0000-00005F250000}"/>
    <cellStyle name="Normal 6 4 2 6 5" xfId="5982" xr:uid="{00000000-0005-0000-0000-000060250000}"/>
    <cellStyle name="Normal 6 4 2 7" xfId="2655" xr:uid="{00000000-0005-0000-0000-000061250000}"/>
    <cellStyle name="Normal 6 4 2 7 2" xfId="13321" xr:uid="{00000000-0005-0000-0000-000062250000}"/>
    <cellStyle name="Normal 6 4 2 7 3" xfId="10055" xr:uid="{00000000-0005-0000-0000-000063250000}"/>
    <cellStyle name="Normal 6 4 2 8" xfId="10056" xr:uid="{00000000-0005-0000-0000-000064250000}"/>
    <cellStyle name="Normal 6 4 2 9" xfId="6294" xr:uid="{00000000-0005-0000-0000-000065250000}"/>
    <cellStyle name="Normal 6 4 3" xfId="624" xr:uid="{00000000-0005-0000-0000-000066250000}"/>
    <cellStyle name="Normal 6 4 3 10" xfId="11550" xr:uid="{00000000-0005-0000-0000-000067250000}"/>
    <cellStyle name="Normal 6 4 3 11" xfId="4511" xr:uid="{00000000-0005-0000-0000-000068250000}"/>
    <cellStyle name="Normal 6 4 3 2" xfId="765" xr:uid="{00000000-0005-0000-0000-000069250000}"/>
    <cellStyle name="Normal 6 4 3 2 2" xfId="1230" xr:uid="{00000000-0005-0000-0000-00006A250000}"/>
    <cellStyle name="Normal 6 4 3 2 2 2" xfId="1746" xr:uid="{00000000-0005-0000-0000-00006B250000}"/>
    <cellStyle name="Normal 6 4 3 2 2 2 2" xfId="3703" xr:uid="{00000000-0005-0000-0000-00006C250000}"/>
    <cellStyle name="Normal 6 4 3 2 2 2 2 2" xfId="14369" xr:uid="{00000000-0005-0000-0000-00006D250000}"/>
    <cellStyle name="Normal 6 4 3 2 2 2 2 3" xfId="10057" xr:uid="{00000000-0005-0000-0000-00006E250000}"/>
    <cellStyle name="Normal 6 4 3 2 2 2 3" xfId="10058" xr:uid="{00000000-0005-0000-0000-00006F250000}"/>
    <cellStyle name="Normal 6 4 3 2 2 2 4" xfId="7342" xr:uid="{00000000-0005-0000-0000-000070250000}"/>
    <cellStyle name="Normal 6 4 3 2 2 2 5" xfId="12556" xr:uid="{00000000-0005-0000-0000-000071250000}"/>
    <cellStyle name="Normal 6 4 3 2 2 2 6" xfId="5517" xr:uid="{00000000-0005-0000-0000-000072250000}"/>
    <cellStyle name="Normal 6 4 3 2 2 3" xfId="3199" xr:uid="{00000000-0005-0000-0000-000073250000}"/>
    <cellStyle name="Normal 6 4 3 2 2 3 2" xfId="13865" xr:uid="{00000000-0005-0000-0000-000074250000}"/>
    <cellStyle name="Normal 6 4 3 2 2 3 3" xfId="10059" xr:uid="{00000000-0005-0000-0000-000075250000}"/>
    <cellStyle name="Normal 6 4 3 2 2 4" xfId="10060" xr:uid="{00000000-0005-0000-0000-000076250000}"/>
    <cellStyle name="Normal 6 4 3 2 2 5" xfId="6838" xr:uid="{00000000-0005-0000-0000-000077250000}"/>
    <cellStyle name="Normal 6 4 3 2 2 6" xfId="12052" xr:uid="{00000000-0005-0000-0000-000078250000}"/>
    <cellStyle name="Normal 6 4 3 2 2 7" xfId="5013" xr:uid="{00000000-0005-0000-0000-000079250000}"/>
    <cellStyle name="Normal 6 4 3 2 3" xfId="1745" xr:uid="{00000000-0005-0000-0000-00007A250000}"/>
    <cellStyle name="Normal 6 4 3 2 3 2" xfId="3702" xr:uid="{00000000-0005-0000-0000-00007B250000}"/>
    <cellStyle name="Normal 6 4 3 2 3 2 2" xfId="14368" xr:uid="{00000000-0005-0000-0000-00007C250000}"/>
    <cellStyle name="Normal 6 4 3 2 3 2 3" xfId="10061" xr:uid="{00000000-0005-0000-0000-00007D250000}"/>
    <cellStyle name="Normal 6 4 3 2 3 3" xfId="10062" xr:uid="{00000000-0005-0000-0000-00007E250000}"/>
    <cellStyle name="Normal 6 4 3 2 3 4" xfId="7341" xr:uid="{00000000-0005-0000-0000-00007F250000}"/>
    <cellStyle name="Normal 6 4 3 2 3 5" xfId="12555" xr:uid="{00000000-0005-0000-0000-000080250000}"/>
    <cellStyle name="Normal 6 4 3 2 3 6" xfId="5516" xr:uid="{00000000-0005-0000-0000-000081250000}"/>
    <cellStyle name="Normal 6 4 3 2 4" xfId="2832" xr:uid="{00000000-0005-0000-0000-000082250000}"/>
    <cellStyle name="Normal 6 4 3 2 4 2" xfId="13498" xr:uid="{00000000-0005-0000-0000-000083250000}"/>
    <cellStyle name="Normal 6 4 3 2 4 3" xfId="10063" xr:uid="{00000000-0005-0000-0000-000084250000}"/>
    <cellStyle name="Normal 6 4 3 2 5" xfId="10064" xr:uid="{00000000-0005-0000-0000-000085250000}"/>
    <cellStyle name="Normal 6 4 3 2 6" xfId="6471" xr:uid="{00000000-0005-0000-0000-000086250000}"/>
    <cellStyle name="Normal 6 4 3 2 7" xfId="11685" xr:uid="{00000000-0005-0000-0000-000087250000}"/>
    <cellStyle name="Normal 6 4 3 2 8" xfId="4646" xr:uid="{00000000-0005-0000-0000-000088250000}"/>
    <cellStyle name="Normal 6 4 3 3" xfId="918" xr:uid="{00000000-0005-0000-0000-000089250000}"/>
    <cellStyle name="Normal 6 4 3 3 2" xfId="1747" xr:uid="{00000000-0005-0000-0000-00008A250000}"/>
    <cellStyle name="Normal 6 4 3 3 2 2" xfId="3704" xr:uid="{00000000-0005-0000-0000-00008B250000}"/>
    <cellStyle name="Normal 6 4 3 3 2 2 2" xfId="14370" xr:uid="{00000000-0005-0000-0000-00008C250000}"/>
    <cellStyle name="Normal 6 4 3 3 2 2 3" xfId="10065" xr:uid="{00000000-0005-0000-0000-00008D250000}"/>
    <cellStyle name="Normal 6 4 3 3 2 3" xfId="10066" xr:uid="{00000000-0005-0000-0000-00008E250000}"/>
    <cellStyle name="Normal 6 4 3 3 2 4" xfId="7343" xr:uid="{00000000-0005-0000-0000-00008F250000}"/>
    <cellStyle name="Normal 6 4 3 3 2 5" xfId="12557" xr:uid="{00000000-0005-0000-0000-000090250000}"/>
    <cellStyle name="Normal 6 4 3 3 2 6" xfId="5518" xr:uid="{00000000-0005-0000-0000-000091250000}"/>
    <cellStyle name="Normal 6 4 3 3 3" xfId="2970" xr:uid="{00000000-0005-0000-0000-000092250000}"/>
    <cellStyle name="Normal 6 4 3 3 3 2" xfId="13636" xr:uid="{00000000-0005-0000-0000-000093250000}"/>
    <cellStyle name="Normal 6 4 3 3 3 3" xfId="10067" xr:uid="{00000000-0005-0000-0000-000094250000}"/>
    <cellStyle name="Normal 6 4 3 3 4" xfId="10068" xr:uid="{00000000-0005-0000-0000-000095250000}"/>
    <cellStyle name="Normal 6 4 3 3 5" xfId="6609" xr:uid="{00000000-0005-0000-0000-000096250000}"/>
    <cellStyle name="Normal 6 4 3 3 6" xfId="11823" xr:uid="{00000000-0005-0000-0000-000097250000}"/>
    <cellStyle name="Normal 6 4 3 3 7" xfId="4784" xr:uid="{00000000-0005-0000-0000-000098250000}"/>
    <cellStyle name="Normal 6 4 3 4" xfId="1744" xr:uid="{00000000-0005-0000-0000-000099250000}"/>
    <cellStyle name="Normal 6 4 3 4 2" xfId="3701" xr:uid="{00000000-0005-0000-0000-00009A250000}"/>
    <cellStyle name="Normal 6 4 3 4 2 2" xfId="14367" xr:uid="{00000000-0005-0000-0000-00009B250000}"/>
    <cellStyle name="Normal 6 4 3 4 2 3" xfId="10069" xr:uid="{00000000-0005-0000-0000-00009C250000}"/>
    <cellStyle name="Normal 6 4 3 4 3" xfId="10070" xr:uid="{00000000-0005-0000-0000-00009D250000}"/>
    <cellStyle name="Normal 6 4 3 4 4" xfId="7340" xr:uid="{00000000-0005-0000-0000-00009E250000}"/>
    <cellStyle name="Normal 6 4 3 4 5" xfId="12554" xr:uid="{00000000-0005-0000-0000-00009F250000}"/>
    <cellStyle name="Normal 6 4 3 4 6" xfId="5515" xr:uid="{00000000-0005-0000-0000-0000A0250000}"/>
    <cellStyle name="Normal 6 4 3 5" xfId="2225" xr:uid="{00000000-0005-0000-0000-0000A1250000}"/>
    <cellStyle name="Normal 6 4 3 5 2" xfId="4078" xr:uid="{00000000-0005-0000-0000-0000A2250000}"/>
    <cellStyle name="Normal 6 4 3 5 2 2" xfId="14741" xr:uid="{00000000-0005-0000-0000-0000A3250000}"/>
    <cellStyle name="Normal 6 4 3 5 2 3" xfId="10071" xr:uid="{00000000-0005-0000-0000-0000A4250000}"/>
    <cellStyle name="Normal 6 4 3 5 3" xfId="10072" xr:uid="{00000000-0005-0000-0000-0000A5250000}"/>
    <cellStyle name="Normal 6 4 3 5 4" xfId="7717" xr:uid="{00000000-0005-0000-0000-0000A6250000}"/>
    <cellStyle name="Normal 6 4 3 5 5" xfId="12928" xr:uid="{00000000-0005-0000-0000-0000A7250000}"/>
    <cellStyle name="Normal 6 4 3 5 6" xfId="5889" xr:uid="{00000000-0005-0000-0000-0000A8250000}"/>
    <cellStyle name="Normal 6 4 3 6" xfId="2369" xr:uid="{00000000-0005-0000-0000-0000A9250000}"/>
    <cellStyle name="Normal 6 4 3 6 2" xfId="4213" xr:uid="{00000000-0005-0000-0000-0000AA250000}"/>
    <cellStyle name="Normal 6 4 3 6 2 2" xfId="14876" xr:uid="{00000000-0005-0000-0000-0000AB250000}"/>
    <cellStyle name="Normal 6 4 3 6 2 3" xfId="10073" xr:uid="{00000000-0005-0000-0000-0000AC250000}"/>
    <cellStyle name="Normal 6 4 3 6 3" xfId="7852" xr:uid="{00000000-0005-0000-0000-0000AD250000}"/>
    <cellStyle name="Normal 6 4 3 6 4" xfId="13063" xr:uid="{00000000-0005-0000-0000-0000AE250000}"/>
    <cellStyle name="Normal 6 4 3 6 5" xfId="6024" xr:uid="{00000000-0005-0000-0000-0000AF250000}"/>
    <cellStyle name="Normal 6 4 3 7" xfId="2697" xr:uid="{00000000-0005-0000-0000-0000B0250000}"/>
    <cellStyle name="Normal 6 4 3 7 2" xfId="13363" xr:uid="{00000000-0005-0000-0000-0000B1250000}"/>
    <cellStyle name="Normal 6 4 3 7 3" xfId="10074" xr:uid="{00000000-0005-0000-0000-0000B2250000}"/>
    <cellStyle name="Normal 6 4 3 8" xfId="10075" xr:uid="{00000000-0005-0000-0000-0000B3250000}"/>
    <cellStyle name="Normal 6 4 3 9" xfId="6336" xr:uid="{00000000-0005-0000-0000-0000B4250000}"/>
    <cellStyle name="Normal 6 4 4" xfId="458" xr:uid="{00000000-0005-0000-0000-0000B5250000}"/>
    <cellStyle name="Normal 6 4 4 2" xfId="1028" xr:uid="{00000000-0005-0000-0000-0000B6250000}"/>
    <cellStyle name="Normal 6 4 4 2 2" xfId="1749" xr:uid="{00000000-0005-0000-0000-0000B7250000}"/>
    <cellStyle name="Normal 6 4 4 2 2 2" xfId="3706" xr:uid="{00000000-0005-0000-0000-0000B8250000}"/>
    <cellStyle name="Normal 6 4 4 2 2 2 2" xfId="14372" xr:uid="{00000000-0005-0000-0000-0000B9250000}"/>
    <cellStyle name="Normal 6 4 4 2 2 2 3" xfId="10076" xr:uid="{00000000-0005-0000-0000-0000BA250000}"/>
    <cellStyle name="Normal 6 4 4 2 2 3" xfId="10077" xr:uid="{00000000-0005-0000-0000-0000BB250000}"/>
    <cellStyle name="Normal 6 4 4 2 2 4" xfId="7345" xr:uid="{00000000-0005-0000-0000-0000BC250000}"/>
    <cellStyle name="Normal 6 4 4 2 2 5" xfId="12559" xr:uid="{00000000-0005-0000-0000-0000BD250000}"/>
    <cellStyle name="Normal 6 4 4 2 2 6" xfId="5520" xr:uid="{00000000-0005-0000-0000-0000BE250000}"/>
    <cellStyle name="Normal 6 4 4 2 3" xfId="3060" xr:uid="{00000000-0005-0000-0000-0000BF250000}"/>
    <cellStyle name="Normal 6 4 4 2 3 2" xfId="13726" xr:uid="{00000000-0005-0000-0000-0000C0250000}"/>
    <cellStyle name="Normal 6 4 4 2 3 3" xfId="10078" xr:uid="{00000000-0005-0000-0000-0000C1250000}"/>
    <cellStyle name="Normal 6 4 4 2 4" xfId="10079" xr:uid="{00000000-0005-0000-0000-0000C2250000}"/>
    <cellStyle name="Normal 6 4 4 2 5" xfId="6699" xr:uid="{00000000-0005-0000-0000-0000C3250000}"/>
    <cellStyle name="Normal 6 4 4 2 6" xfId="11913" xr:uid="{00000000-0005-0000-0000-0000C4250000}"/>
    <cellStyle name="Normal 6 4 4 2 7" xfId="4874" xr:uid="{00000000-0005-0000-0000-0000C5250000}"/>
    <cellStyle name="Normal 6 4 4 3" xfId="1748" xr:uid="{00000000-0005-0000-0000-0000C6250000}"/>
    <cellStyle name="Normal 6 4 4 3 2" xfId="3705" xr:uid="{00000000-0005-0000-0000-0000C7250000}"/>
    <cellStyle name="Normal 6 4 4 3 2 2" xfId="14371" xr:uid="{00000000-0005-0000-0000-0000C8250000}"/>
    <cellStyle name="Normal 6 4 4 3 2 3" xfId="10080" xr:uid="{00000000-0005-0000-0000-0000C9250000}"/>
    <cellStyle name="Normal 6 4 4 3 3" xfId="10081" xr:uid="{00000000-0005-0000-0000-0000CA250000}"/>
    <cellStyle name="Normal 6 4 4 3 4" xfId="7344" xr:uid="{00000000-0005-0000-0000-0000CB250000}"/>
    <cellStyle name="Normal 6 4 4 3 5" xfId="12558" xr:uid="{00000000-0005-0000-0000-0000CC250000}"/>
    <cellStyle name="Normal 6 4 4 3 6" xfId="5519" xr:uid="{00000000-0005-0000-0000-0000CD250000}"/>
    <cellStyle name="Normal 6 4 4 4" xfId="2608" xr:uid="{00000000-0005-0000-0000-0000CE250000}"/>
    <cellStyle name="Normal 6 4 4 4 2" xfId="13274" xr:uid="{00000000-0005-0000-0000-0000CF250000}"/>
    <cellStyle name="Normal 6 4 4 4 3" xfId="10082" xr:uid="{00000000-0005-0000-0000-0000D0250000}"/>
    <cellStyle name="Normal 6 4 4 5" xfId="10083" xr:uid="{00000000-0005-0000-0000-0000D1250000}"/>
    <cellStyle name="Normal 6 4 4 6" xfId="6247" xr:uid="{00000000-0005-0000-0000-0000D2250000}"/>
    <cellStyle name="Normal 6 4 4 7" xfId="11461" xr:uid="{00000000-0005-0000-0000-0000D3250000}"/>
    <cellStyle name="Normal 6 4 4 8" xfId="4422" xr:uid="{00000000-0005-0000-0000-0000D4250000}"/>
    <cellStyle name="Normal 6 4 5" xfId="675" xr:uid="{00000000-0005-0000-0000-0000D5250000}"/>
    <cellStyle name="Normal 6 4 5 2" xfId="1141" xr:uid="{00000000-0005-0000-0000-0000D6250000}"/>
    <cellStyle name="Normal 6 4 5 2 2" xfId="1751" xr:uid="{00000000-0005-0000-0000-0000D7250000}"/>
    <cellStyle name="Normal 6 4 5 2 2 2" xfId="3708" xr:uid="{00000000-0005-0000-0000-0000D8250000}"/>
    <cellStyle name="Normal 6 4 5 2 2 2 2" xfId="14374" xr:uid="{00000000-0005-0000-0000-0000D9250000}"/>
    <cellStyle name="Normal 6 4 5 2 2 2 3" xfId="10084" xr:uid="{00000000-0005-0000-0000-0000DA250000}"/>
    <cellStyle name="Normal 6 4 5 2 2 3" xfId="10085" xr:uid="{00000000-0005-0000-0000-0000DB250000}"/>
    <cellStyle name="Normal 6 4 5 2 2 4" xfId="7347" xr:uid="{00000000-0005-0000-0000-0000DC250000}"/>
    <cellStyle name="Normal 6 4 5 2 2 5" xfId="12561" xr:uid="{00000000-0005-0000-0000-0000DD250000}"/>
    <cellStyle name="Normal 6 4 5 2 2 6" xfId="5522" xr:uid="{00000000-0005-0000-0000-0000DE250000}"/>
    <cellStyle name="Normal 6 4 5 2 3" xfId="3110" xr:uid="{00000000-0005-0000-0000-0000DF250000}"/>
    <cellStyle name="Normal 6 4 5 2 3 2" xfId="13776" xr:uid="{00000000-0005-0000-0000-0000E0250000}"/>
    <cellStyle name="Normal 6 4 5 2 3 3" xfId="10086" xr:uid="{00000000-0005-0000-0000-0000E1250000}"/>
    <cellStyle name="Normal 6 4 5 2 4" xfId="10087" xr:uid="{00000000-0005-0000-0000-0000E2250000}"/>
    <cellStyle name="Normal 6 4 5 2 5" xfId="6749" xr:uid="{00000000-0005-0000-0000-0000E3250000}"/>
    <cellStyle name="Normal 6 4 5 2 6" xfId="11963" xr:uid="{00000000-0005-0000-0000-0000E4250000}"/>
    <cellStyle name="Normal 6 4 5 2 7" xfId="4924" xr:uid="{00000000-0005-0000-0000-0000E5250000}"/>
    <cellStyle name="Normal 6 4 5 3" xfId="1750" xr:uid="{00000000-0005-0000-0000-0000E6250000}"/>
    <cellStyle name="Normal 6 4 5 3 2" xfId="3707" xr:uid="{00000000-0005-0000-0000-0000E7250000}"/>
    <cellStyle name="Normal 6 4 5 3 2 2" xfId="14373" xr:uid="{00000000-0005-0000-0000-0000E8250000}"/>
    <cellStyle name="Normal 6 4 5 3 2 3" xfId="10088" xr:uid="{00000000-0005-0000-0000-0000E9250000}"/>
    <cellStyle name="Normal 6 4 5 3 3" xfId="10089" xr:uid="{00000000-0005-0000-0000-0000EA250000}"/>
    <cellStyle name="Normal 6 4 5 3 4" xfId="7346" xr:uid="{00000000-0005-0000-0000-0000EB250000}"/>
    <cellStyle name="Normal 6 4 5 3 5" xfId="12560" xr:uid="{00000000-0005-0000-0000-0000EC250000}"/>
    <cellStyle name="Normal 6 4 5 3 6" xfId="5521" xr:uid="{00000000-0005-0000-0000-0000ED250000}"/>
    <cellStyle name="Normal 6 4 5 4" xfId="2743" xr:uid="{00000000-0005-0000-0000-0000EE250000}"/>
    <cellStyle name="Normal 6 4 5 4 2" xfId="13409" xr:uid="{00000000-0005-0000-0000-0000EF250000}"/>
    <cellStyle name="Normal 6 4 5 4 3" xfId="10090" xr:uid="{00000000-0005-0000-0000-0000F0250000}"/>
    <cellStyle name="Normal 6 4 5 5" xfId="10091" xr:uid="{00000000-0005-0000-0000-0000F1250000}"/>
    <cellStyle name="Normal 6 4 5 6" xfId="6382" xr:uid="{00000000-0005-0000-0000-0000F2250000}"/>
    <cellStyle name="Normal 6 4 5 7" xfId="11596" xr:uid="{00000000-0005-0000-0000-0000F3250000}"/>
    <cellStyle name="Normal 6 4 5 8" xfId="4557" xr:uid="{00000000-0005-0000-0000-0000F4250000}"/>
    <cellStyle name="Normal 6 4 6" xfId="342" xr:uid="{00000000-0005-0000-0000-0000F5250000}"/>
    <cellStyle name="Normal 6 4 6 2" xfId="970" xr:uid="{00000000-0005-0000-0000-0000F6250000}"/>
    <cellStyle name="Normal 6 4 6 2 2" xfId="1753" xr:uid="{00000000-0005-0000-0000-0000F7250000}"/>
    <cellStyle name="Normal 6 4 6 2 2 2" xfId="3710" xr:uid="{00000000-0005-0000-0000-0000F8250000}"/>
    <cellStyle name="Normal 6 4 6 2 2 2 2" xfId="14376" xr:uid="{00000000-0005-0000-0000-0000F9250000}"/>
    <cellStyle name="Normal 6 4 6 2 2 2 3" xfId="10092" xr:uid="{00000000-0005-0000-0000-0000FA250000}"/>
    <cellStyle name="Normal 6 4 6 2 2 3" xfId="10093" xr:uid="{00000000-0005-0000-0000-0000FB250000}"/>
    <cellStyle name="Normal 6 4 6 2 2 4" xfId="7349" xr:uid="{00000000-0005-0000-0000-0000FC250000}"/>
    <cellStyle name="Normal 6 4 6 2 2 5" xfId="12563" xr:uid="{00000000-0005-0000-0000-0000FD250000}"/>
    <cellStyle name="Normal 6 4 6 2 2 6" xfId="5524" xr:uid="{00000000-0005-0000-0000-0000FE250000}"/>
    <cellStyle name="Normal 6 4 6 2 3" xfId="3016" xr:uid="{00000000-0005-0000-0000-0000FF250000}"/>
    <cellStyle name="Normal 6 4 6 2 3 2" xfId="13682" xr:uid="{00000000-0005-0000-0000-000000260000}"/>
    <cellStyle name="Normal 6 4 6 2 3 3" xfId="10094" xr:uid="{00000000-0005-0000-0000-000001260000}"/>
    <cellStyle name="Normal 6 4 6 2 4" xfId="10095" xr:uid="{00000000-0005-0000-0000-000002260000}"/>
    <cellStyle name="Normal 6 4 6 2 5" xfId="6655" xr:uid="{00000000-0005-0000-0000-000003260000}"/>
    <cellStyle name="Normal 6 4 6 2 6" xfId="11869" xr:uid="{00000000-0005-0000-0000-000004260000}"/>
    <cellStyle name="Normal 6 4 6 2 7" xfId="4830" xr:uid="{00000000-0005-0000-0000-000005260000}"/>
    <cellStyle name="Normal 6 4 6 3" xfId="1752" xr:uid="{00000000-0005-0000-0000-000006260000}"/>
    <cellStyle name="Normal 6 4 6 3 2" xfId="3709" xr:uid="{00000000-0005-0000-0000-000007260000}"/>
    <cellStyle name="Normal 6 4 6 3 2 2" xfId="14375" xr:uid="{00000000-0005-0000-0000-000008260000}"/>
    <cellStyle name="Normal 6 4 6 3 2 3" xfId="10096" xr:uid="{00000000-0005-0000-0000-000009260000}"/>
    <cellStyle name="Normal 6 4 6 3 3" xfId="10097" xr:uid="{00000000-0005-0000-0000-00000A260000}"/>
    <cellStyle name="Normal 6 4 6 3 4" xfId="7348" xr:uid="{00000000-0005-0000-0000-00000B260000}"/>
    <cellStyle name="Normal 6 4 6 3 5" xfId="12562" xr:uid="{00000000-0005-0000-0000-00000C260000}"/>
    <cellStyle name="Normal 6 4 6 3 6" xfId="5523" xr:uid="{00000000-0005-0000-0000-00000D260000}"/>
    <cellStyle name="Normal 6 4 6 4" xfId="2559" xr:uid="{00000000-0005-0000-0000-00000E260000}"/>
    <cellStyle name="Normal 6 4 6 4 2" xfId="13225" xr:uid="{00000000-0005-0000-0000-00000F260000}"/>
    <cellStyle name="Normal 6 4 6 4 3" xfId="10098" xr:uid="{00000000-0005-0000-0000-000010260000}"/>
    <cellStyle name="Normal 6 4 6 5" xfId="10099" xr:uid="{00000000-0005-0000-0000-000011260000}"/>
    <cellStyle name="Normal 6 4 6 6" xfId="6198" xr:uid="{00000000-0005-0000-0000-000012260000}"/>
    <cellStyle name="Normal 6 4 6 7" xfId="11412" xr:uid="{00000000-0005-0000-0000-000013260000}"/>
    <cellStyle name="Normal 6 4 6 8" xfId="4373" xr:uid="{00000000-0005-0000-0000-000014260000}"/>
    <cellStyle name="Normal 6 4 7" xfId="824" xr:uid="{00000000-0005-0000-0000-000015260000}"/>
    <cellStyle name="Normal 6 4 7 2" xfId="1754" xr:uid="{00000000-0005-0000-0000-000016260000}"/>
    <cellStyle name="Normal 6 4 7 2 2" xfId="3711" xr:uid="{00000000-0005-0000-0000-000017260000}"/>
    <cellStyle name="Normal 6 4 7 2 2 2" xfId="14377" xr:uid="{00000000-0005-0000-0000-000018260000}"/>
    <cellStyle name="Normal 6 4 7 2 2 3" xfId="10100" xr:uid="{00000000-0005-0000-0000-000019260000}"/>
    <cellStyle name="Normal 6 4 7 2 3" xfId="10101" xr:uid="{00000000-0005-0000-0000-00001A260000}"/>
    <cellStyle name="Normal 6 4 7 2 4" xfId="7350" xr:uid="{00000000-0005-0000-0000-00001B260000}"/>
    <cellStyle name="Normal 6 4 7 2 5" xfId="12564" xr:uid="{00000000-0005-0000-0000-00001C260000}"/>
    <cellStyle name="Normal 6 4 7 2 6" xfId="5525" xr:uid="{00000000-0005-0000-0000-00001D260000}"/>
    <cellStyle name="Normal 6 4 7 3" xfId="2881" xr:uid="{00000000-0005-0000-0000-00001E260000}"/>
    <cellStyle name="Normal 6 4 7 3 2" xfId="13547" xr:uid="{00000000-0005-0000-0000-00001F260000}"/>
    <cellStyle name="Normal 6 4 7 3 3" xfId="10102" xr:uid="{00000000-0005-0000-0000-000020260000}"/>
    <cellStyle name="Normal 6 4 7 4" xfId="10103" xr:uid="{00000000-0005-0000-0000-000021260000}"/>
    <cellStyle name="Normal 6 4 7 5" xfId="6520" xr:uid="{00000000-0005-0000-0000-000022260000}"/>
    <cellStyle name="Normal 6 4 7 6" xfId="11734" xr:uid="{00000000-0005-0000-0000-000023260000}"/>
    <cellStyle name="Normal 6 4 7 7" xfId="4695" xr:uid="{00000000-0005-0000-0000-000024260000}"/>
    <cellStyle name="Normal 6 4 8" xfId="1291" xr:uid="{00000000-0005-0000-0000-000025260000}"/>
    <cellStyle name="Normal 6 4 8 2" xfId="3248" xr:uid="{00000000-0005-0000-0000-000026260000}"/>
    <cellStyle name="Normal 6 4 8 2 2" xfId="13914" xr:uid="{00000000-0005-0000-0000-000027260000}"/>
    <cellStyle name="Normal 6 4 8 2 3" xfId="10104" xr:uid="{00000000-0005-0000-0000-000028260000}"/>
    <cellStyle name="Normal 6 4 8 3" xfId="10105" xr:uid="{00000000-0005-0000-0000-000029260000}"/>
    <cellStyle name="Normal 6 4 8 4" xfId="6887" xr:uid="{00000000-0005-0000-0000-00002A260000}"/>
    <cellStyle name="Normal 6 4 8 5" xfId="12101" xr:uid="{00000000-0005-0000-0000-00002B260000}"/>
    <cellStyle name="Normal 6 4 8 6" xfId="5062" xr:uid="{00000000-0005-0000-0000-00002C260000}"/>
    <cellStyle name="Normal 6 4 9" xfId="234" xr:uid="{00000000-0005-0000-0000-00002D260000}"/>
    <cellStyle name="Normal 6 4 9 2" xfId="2514" xr:uid="{00000000-0005-0000-0000-00002E260000}"/>
    <cellStyle name="Normal 6 4 9 2 2" xfId="13181" xr:uid="{00000000-0005-0000-0000-00002F260000}"/>
    <cellStyle name="Normal 6 4 9 2 3" xfId="10106" xr:uid="{00000000-0005-0000-0000-000030260000}"/>
    <cellStyle name="Normal 6 4 9 3" xfId="10107" xr:uid="{00000000-0005-0000-0000-000031260000}"/>
    <cellStyle name="Normal 6 4 9 4" xfId="6153" xr:uid="{00000000-0005-0000-0000-000032260000}"/>
    <cellStyle name="Normal 6 4 9 5" xfId="11368" xr:uid="{00000000-0005-0000-0000-000033260000}"/>
    <cellStyle name="Normal 6 4 9 6" xfId="4329" xr:uid="{00000000-0005-0000-0000-000034260000}"/>
    <cellStyle name="Normal 6 5" xfId="136" xr:uid="{00000000-0005-0000-0000-000035260000}"/>
    <cellStyle name="Normal 6 5 10" xfId="2130" xr:uid="{00000000-0005-0000-0000-000036260000}"/>
    <cellStyle name="Normal 6 5 10 2" xfId="3989" xr:uid="{00000000-0005-0000-0000-000037260000}"/>
    <cellStyle name="Normal 6 5 10 2 2" xfId="14652" xr:uid="{00000000-0005-0000-0000-000038260000}"/>
    <cellStyle name="Normal 6 5 10 2 3" xfId="10108" xr:uid="{00000000-0005-0000-0000-000039260000}"/>
    <cellStyle name="Normal 6 5 10 3" xfId="10109" xr:uid="{00000000-0005-0000-0000-00003A260000}"/>
    <cellStyle name="Normal 6 5 10 4" xfId="7628" xr:uid="{00000000-0005-0000-0000-00003B260000}"/>
    <cellStyle name="Normal 6 5 10 5" xfId="12839" xr:uid="{00000000-0005-0000-0000-00003C260000}"/>
    <cellStyle name="Normal 6 5 10 6" xfId="5800" xr:uid="{00000000-0005-0000-0000-00003D260000}"/>
    <cellStyle name="Normal 6 5 11" xfId="2281" xr:uid="{00000000-0005-0000-0000-00003E260000}"/>
    <cellStyle name="Normal 6 5 11 2" xfId="4125" xr:uid="{00000000-0005-0000-0000-00003F260000}"/>
    <cellStyle name="Normal 6 5 11 2 2" xfId="14788" xr:uid="{00000000-0005-0000-0000-000040260000}"/>
    <cellStyle name="Normal 6 5 11 2 3" xfId="10110" xr:uid="{00000000-0005-0000-0000-000041260000}"/>
    <cellStyle name="Normal 6 5 11 3" xfId="7764" xr:uid="{00000000-0005-0000-0000-000042260000}"/>
    <cellStyle name="Normal 6 5 11 4" xfId="12975" xr:uid="{00000000-0005-0000-0000-000043260000}"/>
    <cellStyle name="Normal 6 5 11 5" xfId="5936" xr:uid="{00000000-0005-0000-0000-000044260000}"/>
    <cellStyle name="Normal 6 5 12" xfId="2472" xr:uid="{00000000-0005-0000-0000-000045260000}"/>
    <cellStyle name="Normal 6 5 12 2" xfId="10111" xr:uid="{00000000-0005-0000-0000-000046260000}"/>
    <cellStyle name="Normal 6 5 12 3" xfId="13140" xr:uid="{00000000-0005-0000-0000-000047260000}"/>
    <cellStyle name="Normal 6 5 12 4" xfId="6075" xr:uid="{00000000-0005-0000-0000-000048260000}"/>
    <cellStyle name="Normal 6 5 13" xfId="10112" xr:uid="{00000000-0005-0000-0000-000049260000}"/>
    <cellStyle name="Normal 6 5 14" xfId="6111" xr:uid="{00000000-0005-0000-0000-00004A260000}"/>
    <cellStyle name="Normal 6 5 15" xfId="11327" xr:uid="{00000000-0005-0000-0000-00004B260000}"/>
    <cellStyle name="Normal 6 5 16" xfId="4288" xr:uid="{00000000-0005-0000-0000-00004C260000}"/>
    <cellStyle name="Normal 6 5 2" xfId="562" xr:uid="{00000000-0005-0000-0000-00004D260000}"/>
    <cellStyle name="Normal 6 5 2 10" xfId="11509" xr:uid="{00000000-0005-0000-0000-00004E260000}"/>
    <cellStyle name="Normal 6 5 2 11" xfId="4470" xr:uid="{00000000-0005-0000-0000-00004F260000}"/>
    <cellStyle name="Normal 6 5 2 2" xfId="723" xr:uid="{00000000-0005-0000-0000-000050260000}"/>
    <cellStyle name="Normal 6 5 2 2 2" xfId="1189" xr:uid="{00000000-0005-0000-0000-000051260000}"/>
    <cellStyle name="Normal 6 5 2 2 2 2" xfId="1757" xr:uid="{00000000-0005-0000-0000-000052260000}"/>
    <cellStyle name="Normal 6 5 2 2 2 2 2" xfId="3714" xr:uid="{00000000-0005-0000-0000-000053260000}"/>
    <cellStyle name="Normal 6 5 2 2 2 2 2 2" xfId="14380" xr:uid="{00000000-0005-0000-0000-000054260000}"/>
    <cellStyle name="Normal 6 5 2 2 2 2 2 3" xfId="10113" xr:uid="{00000000-0005-0000-0000-000055260000}"/>
    <cellStyle name="Normal 6 5 2 2 2 2 3" xfId="10114" xr:uid="{00000000-0005-0000-0000-000056260000}"/>
    <cellStyle name="Normal 6 5 2 2 2 2 4" xfId="7353" xr:uid="{00000000-0005-0000-0000-000057260000}"/>
    <cellStyle name="Normal 6 5 2 2 2 2 5" xfId="12567" xr:uid="{00000000-0005-0000-0000-000058260000}"/>
    <cellStyle name="Normal 6 5 2 2 2 2 6" xfId="5528" xr:uid="{00000000-0005-0000-0000-000059260000}"/>
    <cellStyle name="Normal 6 5 2 2 2 3" xfId="3158" xr:uid="{00000000-0005-0000-0000-00005A260000}"/>
    <cellStyle name="Normal 6 5 2 2 2 3 2" xfId="13824" xr:uid="{00000000-0005-0000-0000-00005B260000}"/>
    <cellStyle name="Normal 6 5 2 2 2 3 3" xfId="10115" xr:uid="{00000000-0005-0000-0000-00005C260000}"/>
    <cellStyle name="Normal 6 5 2 2 2 4" xfId="10116" xr:uid="{00000000-0005-0000-0000-00005D260000}"/>
    <cellStyle name="Normal 6 5 2 2 2 5" xfId="6797" xr:uid="{00000000-0005-0000-0000-00005E260000}"/>
    <cellStyle name="Normal 6 5 2 2 2 6" xfId="12011" xr:uid="{00000000-0005-0000-0000-00005F260000}"/>
    <cellStyle name="Normal 6 5 2 2 2 7" xfId="4972" xr:uid="{00000000-0005-0000-0000-000060260000}"/>
    <cellStyle name="Normal 6 5 2 2 3" xfId="1756" xr:uid="{00000000-0005-0000-0000-000061260000}"/>
    <cellStyle name="Normal 6 5 2 2 3 2" xfId="3713" xr:uid="{00000000-0005-0000-0000-000062260000}"/>
    <cellStyle name="Normal 6 5 2 2 3 2 2" xfId="14379" xr:uid="{00000000-0005-0000-0000-000063260000}"/>
    <cellStyle name="Normal 6 5 2 2 3 2 3" xfId="10117" xr:uid="{00000000-0005-0000-0000-000064260000}"/>
    <cellStyle name="Normal 6 5 2 2 3 3" xfId="10118" xr:uid="{00000000-0005-0000-0000-000065260000}"/>
    <cellStyle name="Normal 6 5 2 2 3 4" xfId="7352" xr:uid="{00000000-0005-0000-0000-000066260000}"/>
    <cellStyle name="Normal 6 5 2 2 3 5" xfId="12566" xr:uid="{00000000-0005-0000-0000-000067260000}"/>
    <cellStyle name="Normal 6 5 2 2 3 6" xfId="5527" xr:uid="{00000000-0005-0000-0000-000068260000}"/>
    <cellStyle name="Normal 6 5 2 2 4" xfId="2791" xr:uid="{00000000-0005-0000-0000-000069260000}"/>
    <cellStyle name="Normal 6 5 2 2 4 2" xfId="13457" xr:uid="{00000000-0005-0000-0000-00006A260000}"/>
    <cellStyle name="Normal 6 5 2 2 4 3" xfId="10119" xr:uid="{00000000-0005-0000-0000-00006B260000}"/>
    <cellStyle name="Normal 6 5 2 2 5" xfId="10120" xr:uid="{00000000-0005-0000-0000-00006C260000}"/>
    <cellStyle name="Normal 6 5 2 2 6" xfId="6430" xr:uid="{00000000-0005-0000-0000-00006D260000}"/>
    <cellStyle name="Normal 6 5 2 2 7" xfId="11644" xr:uid="{00000000-0005-0000-0000-00006E260000}"/>
    <cellStyle name="Normal 6 5 2 2 8" xfId="4605" xr:uid="{00000000-0005-0000-0000-00006F260000}"/>
    <cellStyle name="Normal 6 5 2 3" xfId="876" xr:uid="{00000000-0005-0000-0000-000070260000}"/>
    <cellStyle name="Normal 6 5 2 3 2" xfId="1758" xr:uid="{00000000-0005-0000-0000-000071260000}"/>
    <cellStyle name="Normal 6 5 2 3 2 2" xfId="3715" xr:uid="{00000000-0005-0000-0000-000072260000}"/>
    <cellStyle name="Normal 6 5 2 3 2 2 2" xfId="14381" xr:uid="{00000000-0005-0000-0000-000073260000}"/>
    <cellStyle name="Normal 6 5 2 3 2 2 3" xfId="10121" xr:uid="{00000000-0005-0000-0000-000074260000}"/>
    <cellStyle name="Normal 6 5 2 3 2 3" xfId="10122" xr:uid="{00000000-0005-0000-0000-000075260000}"/>
    <cellStyle name="Normal 6 5 2 3 2 4" xfId="7354" xr:uid="{00000000-0005-0000-0000-000076260000}"/>
    <cellStyle name="Normal 6 5 2 3 2 5" xfId="12568" xr:uid="{00000000-0005-0000-0000-000077260000}"/>
    <cellStyle name="Normal 6 5 2 3 2 6" xfId="5529" xr:uid="{00000000-0005-0000-0000-000078260000}"/>
    <cellStyle name="Normal 6 5 2 3 3" xfId="2929" xr:uid="{00000000-0005-0000-0000-000079260000}"/>
    <cellStyle name="Normal 6 5 2 3 3 2" xfId="13595" xr:uid="{00000000-0005-0000-0000-00007A260000}"/>
    <cellStyle name="Normal 6 5 2 3 3 3" xfId="10123" xr:uid="{00000000-0005-0000-0000-00007B260000}"/>
    <cellStyle name="Normal 6 5 2 3 4" xfId="10124" xr:uid="{00000000-0005-0000-0000-00007C260000}"/>
    <cellStyle name="Normal 6 5 2 3 5" xfId="6568" xr:uid="{00000000-0005-0000-0000-00007D260000}"/>
    <cellStyle name="Normal 6 5 2 3 6" xfId="11782" xr:uid="{00000000-0005-0000-0000-00007E260000}"/>
    <cellStyle name="Normal 6 5 2 3 7" xfId="4743" xr:uid="{00000000-0005-0000-0000-00007F260000}"/>
    <cellStyle name="Normal 6 5 2 4" xfId="1755" xr:uid="{00000000-0005-0000-0000-000080260000}"/>
    <cellStyle name="Normal 6 5 2 4 2" xfId="3712" xr:uid="{00000000-0005-0000-0000-000081260000}"/>
    <cellStyle name="Normal 6 5 2 4 2 2" xfId="14378" xr:uid="{00000000-0005-0000-0000-000082260000}"/>
    <cellStyle name="Normal 6 5 2 4 2 3" xfId="10125" xr:uid="{00000000-0005-0000-0000-000083260000}"/>
    <cellStyle name="Normal 6 5 2 4 3" xfId="10126" xr:uid="{00000000-0005-0000-0000-000084260000}"/>
    <cellStyle name="Normal 6 5 2 4 4" xfId="7351" xr:uid="{00000000-0005-0000-0000-000085260000}"/>
    <cellStyle name="Normal 6 5 2 4 5" xfId="12565" xr:uid="{00000000-0005-0000-0000-000086260000}"/>
    <cellStyle name="Normal 6 5 2 4 6" xfId="5526" xr:uid="{00000000-0005-0000-0000-000087260000}"/>
    <cellStyle name="Normal 6 5 2 5" xfId="2184" xr:uid="{00000000-0005-0000-0000-000088260000}"/>
    <cellStyle name="Normal 6 5 2 5 2" xfId="4037" xr:uid="{00000000-0005-0000-0000-000089260000}"/>
    <cellStyle name="Normal 6 5 2 5 2 2" xfId="14700" xr:uid="{00000000-0005-0000-0000-00008A260000}"/>
    <cellStyle name="Normal 6 5 2 5 2 3" xfId="10127" xr:uid="{00000000-0005-0000-0000-00008B260000}"/>
    <cellStyle name="Normal 6 5 2 5 3" xfId="10128" xr:uid="{00000000-0005-0000-0000-00008C260000}"/>
    <cellStyle name="Normal 6 5 2 5 4" xfId="7676" xr:uid="{00000000-0005-0000-0000-00008D260000}"/>
    <cellStyle name="Normal 6 5 2 5 5" xfId="12887" xr:uid="{00000000-0005-0000-0000-00008E260000}"/>
    <cellStyle name="Normal 6 5 2 5 6" xfId="5848" xr:uid="{00000000-0005-0000-0000-00008F260000}"/>
    <cellStyle name="Normal 6 5 2 6" xfId="2328" xr:uid="{00000000-0005-0000-0000-000090260000}"/>
    <cellStyle name="Normal 6 5 2 6 2" xfId="4172" xr:uid="{00000000-0005-0000-0000-000091260000}"/>
    <cellStyle name="Normal 6 5 2 6 2 2" xfId="14835" xr:uid="{00000000-0005-0000-0000-000092260000}"/>
    <cellStyle name="Normal 6 5 2 6 2 3" xfId="10129" xr:uid="{00000000-0005-0000-0000-000093260000}"/>
    <cellStyle name="Normal 6 5 2 6 3" xfId="7811" xr:uid="{00000000-0005-0000-0000-000094260000}"/>
    <cellStyle name="Normal 6 5 2 6 4" xfId="13022" xr:uid="{00000000-0005-0000-0000-000095260000}"/>
    <cellStyle name="Normal 6 5 2 6 5" xfId="5983" xr:uid="{00000000-0005-0000-0000-000096260000}"/>
    <cellStyle name="Normal 6 5 2 7" xfId="2656" xr:uid="{00000000-0005-0000-0000-000097260000}"/>
    <cellStyle name="Normal 6 5 2 7 2" xfId="13322" xr:uid="{00000000-0005-0000-0000-000098260000}"/>
    <cellStyle name="Normal 6 5 2 7 3" xfId="10130" xr:uid="{00000000-0005-0000-0000-000099260000}"/>
    <cellStyle name="Normal 6 5 2 8" xfId="10131" xr:uid="{00000000-0005-0000-0000-00009A260000}"/>
    <cellStyle name="Normal 6 5 2 9" xfId="6295" xr:uid="{00000000-0005-0000-0000-00009B260000}"/>
    <cellStyle name="Normal 6 5 3" xfId="625" xr:uid="{00000000-0005-0000-0000-00009C260000}"/>
    <cellStyle name="Normal 6 5 3 10" xfId="11551" xr:uid="{00000000-0005-0000-0000-00009D260000}"/>
    <cellStyle name="Normal 6 5 3 11" xfId="4512" xr:uid="{00000000-0005-0000-0000-00009E260000}"/>
    <cellStyle name="Normal 6 5 3 2" xfId="766" xr:uid="{00000000-0005-0000-0000-00009F260000}"/>
    <cellStyle name="Normal 6 5 3 2 2" xfId="1231" xr:uid="{00000000-0005-0000-0000-0000A0260000}"/>
    <cellStyle name="Normal 6 5 3 2 2 2" xfId="1761" xr:uid="{00000000-0005-0000-0000-0000A1260000}"/>
    <cellStyle name="Normal 6 5 3 2 2 2 2" xfId="3718" xr:uid="{00000000-0005-0000-0000-0000A2260000}"/>
    <cellStyle name="Normal 6 5 3 2 2 2 2 2" xfId="14384" xr:uid="{00000000-0005-0000-0000-0000A3260000}"/>
    <cellStyle name="Normal 6 5 3 2 2 2 2 3" xfId="10132" xr:uid="{00000000-0005-0000-0000-0000A4260000}"/>
    <cellStyle name="Normal 6 5 3 2 2 2 3" xfId="10133" xr:uid="{00000000-0005-0000-0000-0000A5260000}"/>
    <cellStyle name="Normal 6 5 3 2 2 2 4" xfId="7357" xr:uid="{00000000-0005-0000-0000-0000A6260000}"/>
    <cellStyle name="Normal 6 5 3 2 2 2 5" xfId="12571" xr:uid="{00000000-0005-0000-0000-0000A7260000}"/>
    <cellStyle name="Normal 6 5 3 2 2 2 6" xfId="5532" xr:uid="{00000000-0005-0000-0000-0000A8260000}"/>
    <cellStyle name="Normal 6 5 3 2 2 3" xfId="3200" xr:uid="{00000000-0005-0000-0000-0000A9260000}"/>
    <cellStyle name="Normal 6 5 3 2 2 3 2" xfId="13866" xr:uid="{00000000-0005-0000-0000-0000AA260000}"/>
    <cellStyle name="Normal 6 5 3 2 2 3 3" xfId="10134" xr:uid="{00000000-0005-0000-0000-0000AB260000}"/>
    <cellStyle name="Normal 6 5 3 2 2 4" xfId="10135" xr:uid="{00000000-0005-0000-0000-0000AC260000}"/>
    <cellStyle name="Normal 6 5 3 2 2 5" xfId="6839" xr:uid="{00000000-0005-0000-0000-0000AD260000}"/>
    <cellStyle name="Normal 6 5 3 2 2 6" xfId="12053" xr:uid="{00000000-0005-0000-0000-0000AE260000}"/>
    <cellStyle name="Normal 6 5 3 2 2 7" xfId="5014" xr:uid="{00000000-0005-0000-0000-0000AF260000}"/>
    <cellStyle name="Normal 6 5 3 2 3" xfId="1760" xr:uid="{00000000-0005-0000-0000-0000B0260000}"/>
    <cellStyle name="Normal 6 5 3 2 3 2" xfId="3717" xr:uid="{00000000-0005-0000-0000-0000B1260000}"/>
    <cellStyle name="Normal 6 5 3 2 3 2 2" xfId="14383" xr:uid="{00000000-0005-0000-0000-0000B2260000}"/>
    <cellStyle name="Normal 6 5 3 2 3 2 3" xfId="10136" xr:uid="{00000000-0005-0000-0000-0000B3260000}"/>
    <cellStyle name="Normal 6 5 3 2 3 3" xfId="10137" xr:uid="{00000000-0005-0000-0000-0000B4260000}"/>
    <cellStyle name="Normal 6 5 3 2 3 4" xfId="7356" xr:uid="{00000000-0005-0000-0000-0000B5260000}"/>
    <cellStyle name="Normal 6 5 3 2 3 5" xfId="12570" xr:uid="{00000000-0005-0000-0000-0000B6260000}"/>
    <cellStyle name="Normal 6 5 3 2 3 6" xfId="5531" xr:uid="{00000000-0005-0000-0000-0000B7260000}"/>
    <cellStyle name="Normal 6 5 3 2 4" xfId="2833" xr:uid="{00000000-0005-0000-0000-0000B8260000}"/>
    <cellStyle name="Normal 6 5 3 2 4 2" xfId="13499" xr:uid="{00000000-0005-0000-0000-0000B9260000}"/>
    <cellStyle name="Normal 6 5 3 2 4 3" xfId="10138" xr:uid="{00000000-0005-0000-0000-0000BA260000}"/>
    <cellStyle name="Normal 6 5 3 2 5" xfId="10139" xr:uid="{00000000-0005-0000-0000-0000BB260000}"/>
    <cellStyle name="Normal 6 5 3 2 6" xfId="6472" xr:uid="{00000000-0005-0000-0000-0000BC260000}"/>
    <cellStyle name="Normal 6 5 3 2 7" xfId="11686" xr:uid="{00000000-0005-0000-0000-0000BD260000}"/>
    <cellStyle name="Normal 6 5 3 2 8" xfId="4647" xr:uid="{00000000-0005-0000-0000-0000BE260000}"/>
    <cellStyle name="Normal 6 5 3 3" xfId="919" xr:uid="{00000000-0005-0000-0000-0000BF260000}"/>
    <cellStyle name="Normal 6 5 3 3 2" xfId="1762" xr:uid="{00000000-0005-0000-0000-0000C0260000}"/>
    <cellStyle name="Normal 6 5 3 3 2 2" xfId="3719" xr:uid="{00000000-0005-0000-0000-0000C1260000}"/>
    <cellStyle name="Normal 6 5 3 3 2 2 2" xfId="14385" xr:uid="{00000000-0005-0000-0000-0000C2260000}"/>
    <cellStyle name="Normal 6 5 3 3 2 2 3" xfId="10140" xr:uid="{00000000-0005-0000-0000-0000C3260000}"/>
    <cellStyle name="Normal 6 5 3 3 2 3" xfId="10141" xr:uid="{00000000-0005-0000-0000-0000C4260000}"/>
    <cellStyle name="Normal 6 5 3 3 2 4" xfId="7358" xr:uid="{00000000-0005-0000-0000-0000C5260000}"/>
    <cellStyle name="Normal 6 5 3 3 2 5" xfId="12572" xr:uid="{00000000-0005-0000-0000-0000C6260000}"/>
    <cellStyle name="Normal 6 5 3 3 2 6" xfId="5533" xr:uid="{00000000-0005-0000-0000-0000C7260000}"/>
    <cellStyle name="Normal 6 5 3 3 3" xfId="2971" xr:uid="{00000000-0005-0000-0000-0000C8260000}"/>
    <cellStyle name="Normal 6 5 3 3 3 2" xfId="13637" xr:uid="{00000000-0005-0000-0000-0000C9260000}"/>
    <cellStyle name="Normal 6 5 3 3 3 3" xfId="10142" xr:uid="{00000000-0005-0000-0000-0000CA260000}"/>
    <cellStyle name="Normal 6 5 3 3 4" xfId="10143" xr:uid="{00000000-0005-0000-0000-0000CB260000}"/>
    <cellStyle name="Normal 6 5 3 3 5" xfId="6610" xr:uid="{00000000-0005-0000-0000-0000CC260000}"/>
    <cellStyle name="Normal 6 5 3 3 6" xfId="11824" xr:uid="{00000000-0005-0000-0000-0000CD260000}"/>
    <cellStyle name="Normal 6 5 3 3 7" xfId="4785" xr:uid="{00000000-0005-0000-0000-0000CE260000}"/>
    <cellStyle name="Normal 6 5 3 4" xfId="1759" xr:uid="{00000000-0005-0000-0000-0000CF260000}"/>
    <cellStyle name="Normal 6 5 3 4 2" xfId="3716" xr:uid="{00000000-0005-0000-0000-0000D0260000}"/>
    <cellStyle name="Normal 6 5 3 4 2 2" xfId="14382" xr:uid="{00000000-0005-0000-0000-0000D1260000}"/>
    <cellStyle name="Normal 6 5 3 4 2 3" xfId="10144" xr:uid="{00000000-0005-0000-0000-0000D2260000}"/>
    <cellStyle name="Normal 6 5 3 4 3" xfId="10145" xr:uid="{00000000-0005-0000-0000-0000D3260000}"/>
    <cellStyle name="Normal 6 5 3 4 4" xfId="7355" xr:uid="{00000000-0005-0000-0000-0000D4260000}"/>
    <cellStyle name="Normal 6 5 3 4 5" xfId="12569" xr:uid="{00000000-0005-0000-0000-0000D5260000}"/>
    <cellStyle name="Normal 6 5 3 4 6" xfId="5530" xr:uid="{00000000-0005-0000-0000-0000D6260000}"/>
    <cellStyle name="Normal 6 5 3 5" xfId="2226" xr:uid="{00000000-0005-0000-0000-0000D7260000}"/>
    <cellStyle name="Normal 6 5 3 5 2" xfId="4079" xr:uid="{00000000-0005-0000-0000-0000D8260000}"/>
    <cellStyle name="Normal 6 5 3 5 2 2" xfId="14742" xr:uid="{00000000-0005-0000-0000-0000D9260000}"/>
    <cellStyle name="Normal 6 5 3 5 2 3" xfId="10146" xr:uid="{00000000-0005-0000-0000-0000DA260000}"/>
    <cellStyle name="Normal 6 5 3 5 3" xfId="10147" xr:uid="{00000000-0005-0000-0000-0000DB260000}"/>
    <cellStyle name="Normal 6 5 3 5 4" xfId="7718" xr:uid="{00000000-0005-0000-0000-0000DC260000}"/>
    <cellStyle name="Normal 6 5 3 5 5" xfId="12929" xr:uid="{00000000-0005-0000-0000-0000DD260000}"/>
    <cellStyle name="Normal 6 5 3 5 6" xfId="5890" xr:uid="{00000000-0005-0000-0000-0000DE260000}"/>
    <cellStyle name="Normal 6 5 3 6" xfId="2370" xr:uid="{00000000-0005-0000-0000-0000DF260000}"/>
    <cellStyle name="Normal 6 5 3 6 2" xfId="4214" xr:uid="{00000000-0005-0000-0000-0000E0260000}"/>
    <cellStyle name="Normal 6 5 3 6 2 2" xfId="14877" xr:uid="{00000000-0005-0000-0000-0000E1260000}"/>
    <cellStyle name="Normal 6 5 3 6 2 3" xfId="10148" xr:uid="{00000000-0005-0000-0000-0000E2260000}"/>
    <cellStyle name="Normal 6 5 3 6 3" xfId="7853" xr:uid="{00000000-0005-0000-0000-0000E3260000}"/>
    <cellStyle name="Normal 6 5 3 6 4" xfId="13064" xr:uid="{00000000-0005-0000-0000-0000E4260000}"/>
    <cellStyle name="Normal 6 5 3 6 5" xfId="6025" xr:uid="{00000000-0005-0000-0000-0000E5260000}"/>
    <cellStyle name="Normal 6 5 3 7" xfId="2698" xr:uid="{00000000-0005-0000-0000-0000E6260000}"/>
    <cellStyle name="Normal 6 5 3 7 2" xfId="13364" xr:uid="{00000000-0005-0000-0000-0000E7260000}"/>
    <cellStyle name="Normal 6 5 3 7 3" xfId="10149" xr:uid="{00000000-0005-0000-0000-0000E8260000}"/>
    <cellStyle name="Normal 6 5 3 8" xfId="10150" xr:uid="{00000000-0005-0000-0000-0000E9260000}"/>
    <cellStyle name="Normal 6 5 3 9" xfId="6337" xr:uid="{00000000-0005-0000-0000-0000EA260000}"/>
    <cellStyle name="Normal 6 5 4" xfId="459" xr:uid="{00000000-0005-0000-0000-0000EB260000}"/>
    <cellStyle name="Normal 6 5 4 2" xfId="1029" xr:uid="{00000000-0005-0000-0000-0000EC260000}"/>
    <cellStyle name="Normal 6 5 4 2 2" xfId="1764" xr:uid="{00000000-0005-0000-0000-0000ED260000}"/>
    <cellStyle name="Normal 6 5 4 2 2 2" xfId="3721" xr:uid="{00000000-0005-0000-0000-0000EE260000}"/>
    <cellStyle name="Normal 6 5 4 2 2 2 2" xfId="14387" xr:uid="{00000000-0005-0000-0000-0000EF260000}"/>
    <cellStyle name="Normal 6 5 4 2 2 2 3" xfId="10151" xr:uid="{00000000-0005-0000-0000-0000F0260000}"/>
    <cellStyle name="Normal 6 5 4 2 2 3" xfId="10152" xr:uid="{00000000-0005-0000-0000-0000F1260000}"/>
    <cellStyle name="Normal 6 5 4 2 2 4" xfId="7360" xr:uid="{00000000-0005-0000-0000-0000F2260000}"/>
    <cellStyle name="Normal 6 5 4 2 2 5" xfId="12574" xr:uid="{00000000-0005-0000-0000-0000F3260000}"/>
    <cellStyle name="Normal 6 5 4 2 2 6" xfId="5535" xr:uid="{00000000-0005-0000-0000-0000F4260000}"/>
    <cellStyle name="Normal 6 5 4 2 3" xfId="3061" xr:uid="{00000000-0005-0000-0000-0000F5260000}"/>
    <cellStyle name="Normal 6 5 4 2 3 2" xfId="13727" xr:uid="{00000000-0005-0000-0000-0000F6260000}"/>
    <cellStyle name="Normal 6 5 4 2 3 3" xfId="10153" xr:uid="{00000000-0005-0000-0000-0000F7260000}"/>
    <cellStyle name="Normal 6 5 4 2 4" xfId="10154" xr:uid="{00000000-0005-0000-0000-0000F8260000}"/>
    <cellStyle name="Normal 6 5 4 2 5" xfId="6700" xr:uid="{00000000-0005-0000-0000-0000F9260000}"/>
    <cellStyle name="Normal 6 5 4 2 6" xfId="11914" xr:uid="{00000000-0005-0000-0000-0000FA260000}"/>
    <cellStyle name="Normal 6 5 4 2 7" xfId="4875" xr:uid="{00000000-0005-0000-0000-0000FB260000}"/>
    <cellStyle name="Normal 6 5 4 3" xfId="1763" xr:uid="{00000000-0005-0000-0000-0000FC260000}"/>
    <cellStyle name="Normal 6 5 4 3 2" xfId="3720" xr:uid="{00000000-0005-0000-0000-0000FD260000}"/>
    <cellStyle name="Normal 6 5 4 3 2 2" xfId="14386" xr:uid="{00000000-0005-0000-0000-0000FE260000}"/>
    <cellStyle name="Normal 6 5 4 3 2 3" xfId="10155" xr:uid="{00000000-0005-0000-0000-0000FF260000}"/>
    <cellStyle name="Normal 6 5 4 3 3" xfId="10156" xr:uid="{00000000-0005-0000-0000-000000270000}"/>
    <cellStyle name="Normal 6 5 4 3 4" xfId="7359" xr:uid="{00000000-0005-0000-0000-000001270000}"/>
    <cellStyle name="Normal 6 5 4 3 5" xfId="12573" xr:uid="{00000000-0005-0000-0000-000002270000}"/>
    <cellStyle name="Normal 6 5 4 3 6" xfId="5534" xr:uid="{00000000-0005-0000-0000-000003270000}"/>
    <cellStyle name="Normal 6 5 4 4" xfId="2609" xr:uid="{00000000-0005-0000-0000-000004270000}"/>
    <cellStyle name="Normal 6 5 4 4 2" xfId="13275" xr:uid="{00000000-0005-0000-0000-000005270000}"/>
    <cellStyle name="Normal 6 5 4 4 3" xfId="10157" xr:uid="{00000000-0005-0000-0000-000006270000}"/>
    <cellStyle name="Normal 6 5 4 5" xfId="10158" xr:uid="{00000000-0005-0000-0000-000007270000}"/>
    <cellStyle name="Normal 6 5 4 6" xfId="6248" xr:uid="{00000000-0005-0000-0000-000008270000}"/>
    <cellStyle name="Normal 6 5 4 7" xfId="11462" xr:uid="{00000000-0005-0000-0000-000009270000}"/>
    <cellStyle name="Normal 6 5 4 8" xfId="4423" xr:uid="{00000000-0005-0000-0000-00000A270000}"/>
    <cellStyle name="Normal 6 5 5" xfId="676" xr:uid="{00000000-0005-0000-0000-00000B270000}"/>
    <cellStyle name="Normal 6 5 5 2" xfId="1142" xr:uid="{00000000-0005-0000-0000-00000C270000}"/>
    <cellStyle name="Normal 6 5 5 2 2" xfId="1766" xr:uid="{00000000-0005-0000-0000-00000D270000}"/>
    <cellStyle name="Normal 6 5 5 2 2 2" xfId="3723" xr:uid="{00000000-0005-0000-0000-00000E270000}"/>
    <cellStyle name="Normal 6 5 5 2 2 2 2" xfId="14389" xr:uid="{00000000-0005-0000-0000-00000F270000}"/>
    <cellStyle name="Normal 6 5 5 2 2 2 3" xfId="10159" xr:uid="{00000000-0005-0000-0000-000010270000}"/>
    <cellStyle name="Normal 6 5 5 2 2 3" xfId="10160" xr:uid="{00000000-0005-0000-0000-000011270000}"/>
    <cellStyle name="Normal 6 5 5 2 2 4" xfId="7362" xr:uid="{00000000-0005-0000-0000-000012270000}"/>
    <cellStyle name="Normal 6 5 5 2 2 5" xfId="12576" xr:uid="{00000000-0005-0000-0000-000013270000}"/>
    <cellStyle name="Normal 6 5 5 2 2 6" xfId="5537" xr:uid="{00000000-0005-0000-0000-000014270000}"/>
    <cellStyle name="Normal 6 5 5 2 3" xfId="3111" xr:uid="{00000000-0005-0000-0000-000015270000}"/>
    <cellStyle name="Normal 6 5 5 2 3 2" xfId="13777" xr:uid="{00000000-0005-0000-0000-000016270000}"/>
    <cellStyle name="Normal 6 5 5 2 3 3" xfId="10161" xr:uid="{00000000-0005-0000-0000-000017270000}"/>
    <cellStyle name="Normal 6 5 5 2 4" xfId="10162" xr:uid="{00000000-0005-0000-0000-000018270000}"/>
    <cellStyle name="Normal 6 5 5 2 5" xfId="6750" xr:uid="{00000000-0005-0000-0000-000019270000}"/>
    <cellStyle name="Normal 6 5 5 2 6" xfId="11964" xr:uid="{00000000-0005-0000-0000-00001A270000}"/>
    <cellStyle name="Normal 6 5 5 2 7" xfId="4925" xr:uid="{00000000-0005-0000-0000-00001B270000}"/>
    <cellStyle name="Normal 6 5 5 3" xfId="1765" xr:uid="{00000000-0005-0000-0000-00001C270000}"/>
    <cellStyle name="Normal 6 5 5 3 2" xfId="3722" xr:uid="{00000000-0005-0000-0000-00001D270000}"/>
    <cellStyle name="Normal 6 5 5 3 2 2" xfId="14388" xr:uid="{00000000-0005-0000-0000-00001E270000}"/>
    <cellStyle name="Normal 6 5 5 3 2 3" xfId="10163" xr:uid="{00000000-0005-0000-0000-00001F270000}"/>
    <cellStyle name="Normal 6 5 5 3 3" xfId="10164" xr:uid="{00000000-0005-0000-0000-000020270000}"/>
    <cellStyle name="Normal 6 5 5 3 4" xfId="7361" xr:uid="{00000000-0005-0000-0000-000021270000}"/>
    <cellStyle name="Normal 6 5 5 3 5" xfId="12575" xr:uid="{00000000-0005-0000-0000-000022270000}"/>
    <cellStyle name="Normal 6 5 5 3 6" xfId="5536" xr:uid="{00000000-0005-0000-0000-000023270000}"/>
    <cellStyle name="Normal 6 5 5 4" xfId="2744" xr:uid="{00000000-0005-0000-0000-000024270000}"/>
    <cellStyle name="Normal 6 5 5 4 2" xfId="13410" xr:uid="{00000000-0005-0000-0000-000025270000}"/>
    <cellStyle name="Normal 6 5 5 4 3" xfId="10165" xr:uid="{00000000-0005-0000-0000-000026270000}"/>
    <cellStyle name="Normal 6 5 5 5" xfId="10166" xr:uid="{00000000-0005-0000-0000-000027270000}"/>
    <cellStyle name="Normal 6 5 5 6" xfId="6383" xr:uid="{00000000-0005-0000-0000-000028270000}"/>
    <cellStyle name="Normal 6 5 5 7" xfId="11597" xr:uid="{00000000-0005-0000-0000-000029270000}"/>
    <cellStyle name="Normal 6 5 5 8" xfId="4558" xr:uid="{00000000-0005-0000-0000-00002A270000}"/>
    <cellStyle name="Normal 6 5 6" xfId="343" xr:uid="{00000000-0005-0000-0000-00002B270000}"/>
    <cellStyle name="Normal 6 5 6 2" xfId="971" xr:uid="{00000000-0005-0000-0000-00002C270000}"/>
    <cellStyle name="Normal 6 5 6 2 2" xfId="1768" xr:uid="{00000000-0005-0000-0000-00002D270000}"/>
    <cellStyle name="Normal 6 5 6 2 2 2" xfId="3725" xr:uid="{00000000-0005-0000-0000-00002E270000}"/>
    <cellStyle name="Normal 6 5 6 2 2 2 2" xfId="14391" xr:uid="{00000000-0005-0000-0000-00002F270000}"/>
    <cellStyle name="Normal 6 5 6 2 2 2 3" xfId="10167" xr:uid="{00000000-0005-0000-0000-000030270000}"/>
    <cellStyle name="Normal 6 5 6 2 2 3" xfId="10168" xr:uid="{00000000-0005-0000-0000-000031270000}"/>
    <cellStyle name="Normal 6 5 6 2 2 4" xfId="7364" xr:uid="{00000000-0005-0000-0000-000032270000}"/>
    <cellStyle name="Normal 6 5 6 2 2 5" xfId="12578" xr:uid="{00000000-0005-0000-0000-000033270000}"/>
    <cellStyle name="Normal 6 5 6 2 2 6" xfId="5539" xr:uid="{00000000-0005-0000-0000-000034270000}"/>
    <cellStyle name="Normal 6 5 6 2 3" xfId="3017" xr:uid="{00000000-0005-0000-0000-000035270000}"/>
    <cellStyle name="Normal 6 5 6 2 3 2" xfId="13683" xr:uid="{00000000-0005-0000-0000-000036270000}"/>
    <cellStyle name="Normal 6 5 6 2 3 3" xfId="10169" xr:uid="{00000000-0005-0000-0000-000037270000}"/>
    <cellStyle name="Normal 6 5 6 2 4" xfId="10170" xr:uid="{00000000-0005-0000-0000-000038270000}"/>
    <cellStyle name="Normal 6 5 6 2 5" xfId="6656" xr:uid="{00000000-0005-0000-0000-000039270000}"/>
    <cellStyle name="Normal 6 5 6 2 6" xfId="11870" xr:uid="{00000000-0005-0000-0000-00003A270000}"/>
    <cellStyle name="Normal 6 5 6 2 7" xfId="4831" xr:uid="{00000000-0005-0000-0000-00003B270000}"/>
    <cellStyle name="Normal 6 5 6 3" xfId="1767" xr:uid="{00000000-0005-0000-0000-00003C270000}"/>
    <cellStyle name="Normal 6 5 6 3 2" xfId="3724" xr:uid="{00000000-0005-0000-0000-00003D270000}"/>
    <cellStyle name="Normal 6 5 6 3 2 2" xfId="14390" xr:uid="{00000000-0005-0000-0000-00003E270000}"/>
    <cellStyle name="Normal 6 5 6 3 2 3" xfId="10171" xr:uid="{00000000-0005-0000-0000-00003F270000}"/>
    <cellStyle name="Normal 6 5 6 3 3" xfId="10172" xr:uid="{00000000-0005-0000-0000-000040270000}"/>
    <cellStyle name="Normal 6 5 6 3 4" xfId="7363" xr:uid="{00000000-0005-0000-0000-000041270000}"/>
    <cellStyle name="Normal 6 5 6 3 5" xfId="12577" xr:uid="{00000000-0005-0000-0000-000042270000}"/>
    <cellStyle name="Normal 6 5 6 3 6" xfId="5538" xr:uid="{00000000-0005-0000-0000-000043270000}"/>
    <cellStyle name="Normal 6 5 6 4" xfId="2560" xr:uid="{00000000-0005-0000-0000-000044270000}"/>
    <cellStyle name="Normal 6 5 6 4 2" xfId="13226" xr:uid="{00000000-0005-0000-0000-000045270000}"/>
    <cellStyle name="Normal 6 5 6 4 3" xfId="10173" xr:uid="{00000000-0005-0000-0000-000046270000}"/>
    <cellStyle name="Normal 6 5 6 5" xfId="10174" xr:uid="{00000000-0005-0000-0000-000047270000}"/>
    <cellStyle name="Normal 6 5 6 6" xfId="6199" xr:uid="{00000000-0005-0000-0000-000048270000}"/>
    <cellStyle name="Normal 6 5 6 7" xfId="11413" xr:uid="{00000000-0005-0000-0000-000049270000}"/>
    <cellStyle name="Normal 6 5 6 8" xfId="4374" xr:uid="{00000000-0005-0000-0000-00004A270000}"/>
    <cellStyle name="Normal 6 5 7" xfId="825" xr:uid="{00000000-0005-0000-0000-00004B270000}"/>
    <cellStyle name="Normal 6 5 7 2" xfId="1769" xr:uid="{00000000-0005-0000-0000-00004C270000}"/>
    <cellStyle name="Normal 6 5 7 2 2" xfId="3726" xr:uid="{00000000-0005-0000-0000-00004D270000}"/>
    <cellStyle name="Normal 6 5 7 2 2 2" xfId="14392" xr:uid="{00000000-0005-0000-0000-00004E270000}"/>
    <cellStyle name="Normal 6 5 7 2 2 3" xfId="10175" xr:uid="{00000000-0005-0000-0000-00004F270000}"/>
    <cellStyle name="Normal 6 5 7 2 3" xfId="10176" xr:uid="{00000000-0005-0000-0000-000050270000}"/>
    <cellStyle name="Normal 6 5 7 2 4" xfId="7365" xr:uid="{00000000-0005-0000-0000-000051270000}"/>
    <cellStyle name="Normal 6 5 7 2 5" xfId="12579" xr:uid="{00000000-0005-0000-0000-000052270000}"/>
    <cellStyle name="Normal 6 5 7 2 6" xfId="5540" xr:uid="{00000000-0005-0000-0000-000053270000}"/>
    <cellStyle name="Normal 6 5 7 3" xfId="2882" xr:uid="{00000000-0005-0000-0000-000054270000}"/>
    <cellStyle name="Normal 6 5 7 3 2" xfId="13548" xr:uid="{00000000-0005-0000-0000-000055270000}"/>
    <cellStyle name="Normal 6 5 7 3 3" xfId="10177" xr:uid="{00000000-0005-0000-0000-000056270000}"/>
    <cellStyle name="Normal 6 5 7 4" xfId="10178" xr:uid="{00000000-0005-0000-0000-000057270000}"/>
    <cellStyle name="Normal 6 5 7 5" xfId="6521" xr:uid="{00000000-0005-0000-0000-000058270000}"/>
    <cellStyle name="Normal 6 5 7 6" xfId="11735" xr:uid="{00000000-0005-0000-0000-000059270000}"/>
    <cellStyle name="Normal 6 5 7 7" xfId="4696" xr:uid="{00000000-0005-0000-0000-00005A270000}"/>
    <cellStyle name="Normal 6 5 8" xfId="1292" xr:uid="{00000000-0005-0000-0000-00005B270000}"/>
    <cellStyle name="Normal 6 5 8 2" xfId="3249" xr:uid="{00000000-0005-0000-0000-00005C270000}"/>
    <cellStyle name="Normal 6 5 8 2 2" xfId="13915" xr:uid="{00000000-0005-0000-0000-00005D270000}"/>
    <cellStyle name="Normal 6 5 8 2 3" xfId="10179" xr:uid="{00000000-0005-0000-0000-00005E270000}"/>
    <cellStyle name="Normal 6 5 8 3" xfId="10180" xr:uid="{00000000-0005-0000-0000-00005F270000}"/>
    <cellStyle name="Normal 6 5 8 4" xfId="6888" xr:uid="{00000000-0005-0000-0000-000060270000}"/>
    <cellStyle name="Normal 6 5 8 5" xfId="12102" xr:uid="{00000000-0005-0000-0000-000061270000}"/>
    <cellStyle name="Normal 6 5 8 6" xfId="5063" xr:uid="{00000000-0005-0000-0000-000062270000}"/>
    <cellStyle name="Normal 6 5 9" xfId="235" xr:uid="{00000000-0005-0000-0000-000063270000}"/>
    <cellStyle name="Normal 6 5 9 2" xfId="2515" xr:uid="{00000000-0005-0000-0000-000064270000}"/>
    <cellStyle name="Normal 6 5 9 2 2" xfId="13182" xr:uid="{00000000-0005-0000-0000-000065270000}"/>
    <cellStyle name="Normal 6 5 9 2 3" xfId="10181" xr:uid="{00000000-0005-0000-0000-000066270000}"/>
    <cellStyle name="Normal 6 5 9 3" xfId="10182" xr:uid="{00000000-0005-0000-0000-000067270000}"/>
    <cellStyle name="Normal 6 5 9 4" xfId="6154" xr:uid="{00000000-0005-0000-0000-000068270000}"/>
    <cellStyle name="Normal 6 5 9 5" xfId="11369" xr:uid="{00000000-0005-0000-0000-000069270000}"/>
    <cellStyle name="Normal 6 5 9 6" xfId="4330" xr:uid="{00000000-0005-0000-0000-00006A270000}"/>
    <cellStyle name="Normal 6 6" xfId="551" xr:uid="{00000000-0005-0000-0000-00006B270000}"/>
    <cellStyle name="Normal 6 6 10" xfId="11498" xr:uid="{00000000-0005-0000-0000-00006C270000}"/>
    <cellStyle name="Normal 6 6 11" xfId="4459" xr:uid="{00000000-0005-0000-0000-00006D270000}"/>
    <cellStyle name="Normal 6 6 2" xfId="712" xr:uid="{00000000-0005-0000-0000-00006E270000}"/>
    <cellStyle name="Normal 6 6 2 2" xfId="1178" xr:uid="{00000000-0005-0000-0000-00006F270000}"/>
    <cellStyle name="Normal 6 6 2 2 2" xfId="1772" xr:uid="{00000000-0005-0000-0000-000070270000}"/>
    <cellStyle name="Normal 6 6 2 2 2 2" xfId="3729" xr:uid="{00000000-0005-0000-0000-000071270000}"/>
    <cellStyle name="Normal 6 6 2 2 2 2 2" xfId="14395" xr:uid="{00000000-0005-0000-0000-000072270000}"/>
    <cellStyle name="Normal 6 6 2 2 2 2 3" xfId="10183" xr:uid="{00000000-0005-0000-0000-000073270000}"/>
    <cellStyle name="Normal 6 6 2 2 2 3" xfId="10184" xr:uid="{00000000-0005-0000-0000-000074270000}"/>
    <cellStyle name="Normal 6 6 2 2 2 4" xfId="7368" xr:uid="{00000000-0005-0000-0000-000075270000}"/>
    <cellStyle name="Normal 6 6 2 2 2 5" xfId="12582" xr:uid="{00000000-0005-0000-0000-000076270000}"/>
    <cellStyle name="Normal 6 6 2 2 2 6" xfId="5543" xr:uid="{00000000-0005-0000-0000-000077270000}"/>
    <cellStyle name="Normal 6 6 2 2 3" xfId="3147" xr:uid="{00000000-0005-0000-0000-000078270000}"/>
    <cellStyle name="Normal 6 6 2 2 3 2" xfId="13813" xr:uid="{00000000-0005-0000-0000-000079270000}"/>
    <cellStyle name="Normal 6 6 2 2 3 3" xfId="10185" xr:uid="{00000000-0005-0000-0000-00007A270000}"/>
    <cellStyle name="Normal 6 6 2 2 4" xfId="10186" xr:uid="{00000000-0005-0000-0000-00007B270000}"/>
    <cellStyle name="Normal 6 6 2 2 5" xfId="6786" xr:uid="{00000000-0005-0000-0000-00007C270000}"/>
    <cellStyle name="Normal 6 6 2 2 6" xfId="12000" xr:uid="{00000000-0005-0000-0000-00007D270000}"/>
    <cellStyle name="Normal 6 6 2 2 7" xfId="4961" xr:uid="{00000000-0005-0000-0000-00007E270000}"/>
    <cellStyle name="Normal 6 6 2 3" xfId="1771" xr:uid="{00000000-0005-0000-0000-00007F270000}"/>
    <cellStyle name="Normal 6 6 2 3 2" xfId="3728" xr:uid="{00000000-0005-0000-0000-000080270000}"/>
    <cellStyle name="Normal 6 6 2 3 2 2" xfId="14394" xr:uid="{00000000-0005-0000-0000-000081270000}"/>
    <cellStyle name="Normal 6 6 2 3 2 3" xfId="10187" xr:uid="{00000000-0005-0000-0000-000082270000}"/>
    <cellStyle name="Normal 6 6 2 3 3" xfId="10188" xr:uid="{00000000-0005-0000-0000-000083270000}"/>
    <cellStyle name="Normal 6 6 2 3 4" xfId="7367" xr:uid="{00000000-0005-0000-0000-000084270000}"/>
    <cellStyle name="Normal 6 6 2 3 5" xfId="12581" xr:uid="{00000000-0005-0000-0000-000085270000}"/>
    <cellStyle name="Normal 6 6 2 3 6" xfId="5542" xr:uid="{00000000-0005-0000-0000-000086270000}"/>
    <cellStyle name="Normal 6 6 2 4" xfId="2780" xr:uid="{00000000-0005-0000-0000-000087270000}"/>
    <cellStyle name="Normal 6 6 2 4 2" xfId="13446" xr:uid="{00000000-0005-0000-0000-000088270000}"/>
    <cellStyle name="Normal 6 6 2 4 3" xfId="10189" xr:uid="{00000000-0005-0000-0000-000089270000}"/>
    <cellStyle name="Normal 6 6 2 5" xfId="10190" xr:uid="{00000000-0005-0000-0000-00008A270000}"/>
    <cellStyle name="Normal 6 6 2 6" xfId="6419" xr:uid="{00000000-0005-0000-0000-00008B270000}"/>
    <cellStyle name="Normal 6 6 2 7" xfId="11633" xr:uid="{00000000-0005-0000-0000-00008C270000}"/>
    <cellStyle name="Normal 6 6 2 8" xfId="4594" xr:uid="{00000000-0005-0000-0000-00008D270000}"/>
    <cellStyle name="Normal 6 6 3" xfId="865" xr:uid="{00000000-0005-0000-0000-00008E270000}"/>
    <cellStyle name="Normal 6 6 3 2" xfId="1773" xr:uid="{00000000-0005-0000-0000-00008F270000}"/>
    <cellStyle name="Normal 6 6 3 2 2" xfId="3730" xr:uid="{00000000-0005-0000-0000-000090270000}"/>
    <cellStyle name="Normal 6 6 3 2 2 2" xfId="14396" xr:uid="{00000000-0005-0000-0000-000091270000}"/>
    <cellStyle name="Normal 6 6 3 2 2 3" xfId="10191" xr:uid="{00000000-0005-0000-0000-000092270000}"/>
    <cellStyle name="Normal 6 6 3 2 3" xfId="10192" xr:uid="{00000000-0005-0000-0000-000093270000}"/>
    <cellStyle name="Normal 6 6 3 2 4" xfId="7369" xr:uid="{00000000-0005-0000-0000-000094270000}"/>
    <cellStyle name="Normal 6 6 3 2 5" xfId="12583" xr:uid="{00000000-0005-0000-0000-000095270000}"/>
    <cellStyle name="Normal 6 6 3 2 6" xfId="5544" xr:uid="{00000000-0005-0000-0000-000096270000}"/>
    <cellStyle name="Normal 6 6 3 3" xfId="2918" xr:uid="{00000000-0005-0000-0000-000097270000}"/>
    <cellStyle name="Normal 6 6 3 3 2" xfId="13584" xr:uid="{00000000-0005-0000-0000-000098270000}"/>
    <cellStyle name="Normal 6 6 3 3 3" xfId="10193" xr:uid="{00000000-0005-0000-0000-000099270000}"/>
    <cellStyle name="Normal 6 6 3 4" xfId="10194" xr:uid="{00000000-0005-0000-0000-00009A270000}"/>
    <cellStyle name="Normal 6 6 3 5" xfId="6557" xr:uid="{00000000-0005-0000-0000-00009B270000}"/>
    <cellStyle name="Normal 6 6 3 6" xfId="11771" xr:uid="{00000000-0005-0000-0000-00009C270000}"/>
    <cellStyle name="Normal 6 6 3 7" xfId="4732" xr:uid="{00000000-0005-0000-0000-00009D270000}"/>
    <cellStyle name="Normal 6 6 4" xfId="1770" xr:uid="{00000000-0005-0000-0000-00009E270000}"/>
    <cellStyle name="Normal 6 6 4 2" xfId="3727" xr:uid="{00000000-0005-0000-0000-00009F270000}"/>
    <cellStyle name="Normal 6 6 4 2 2" xfId="14393" xr:uid="{00000000-0005-0000-0000-0000A0270000}"/>
    <cellStyle name="Normal 6 6 4 2 3" xfId="10195" xr:uid="{00000000-0005-0000-0000-0000A1270000}"/>
    <cellStyle name="Normal 6 6 4 3" xfId="10196" xr:uid="{00000000-0005-0000-0000-0000A2270000}"/>
    <cellStyle name="Normal 6 6 4 4" xfId="7366" xr:uid="{00000000-0005-0000-0000-0000A3270000}"/>
    <cellStyle name="Normal 6 6 4 5" xfId="12580" xr:uid="{00000000-0005-0000-0000-0000A4270000}"/>
    <cellStyle name="Normal 6 6 4 6" xfId="5541" xr:uid="{00000000-0005-0000-0000-0000A5270000}"/>
    <cellStyle name="Normal 6 6 5" xfId="2173" xr:uid="{00000000-0005-0000-0000-0000A6270000}"/>
    <cellStyle name="Normal 6 6 5 2" xfId="4026" xr:uid="{00000000-0005-0000-0000-0000A7270000}"/>
    <cellStyle name="Normal 6 6 5 2 2" xfId="14689" xr:uid="{00000000-0005-0000-0000-0000A8270000}"/>
    <cellStyle name="Normal 6 6 5 2 3" xfId="10197" xr:uid="{00000000-0005-0000-0000-0000A9270000}"/>
    <cellStyle name="Normal 6 6 5 3" xfId="10198" xr:uid="{00000000-0005-0000-0000-0000AA270000}"/>
    <cellStyle name="Normal 6 6 5 4" xfId="7665" xr:uid="{00000000-0005-0000-0000-0000AB270000}"/>
    <cellStyle name="Normal 6 6 5 5" xfId="12876" xr:uid="{00000000-0005-0000-0000-0000AC270000}"/>
    <cellStyle name="Normal 6 6 5 6" xfId="5837" xr:uid="{00000000-0005-0000-0000-0000AD270000}"/>
    <cellStyle name="Normal 6 6 6" xfId="2317" xr:uid="{00000000-0005-0000-0000-0000AE270000}"/>
    <cellStyle name="Normal 6 6 6 2" xfId="4161" xr:uid="{00000000-0005-0000-0000-0000AF270000}"/>
    <cellStyle name="Normal 6 6 6 2 2" xfId="14824" xr:uid="{00000000-0005-0000-0000-0000B0270000}"/>
    <cellStyle name="Normal 6 6 6 2 3" xfId="10199" xr:uid="{00000000-0005-0000-0000-0000B1270000}"/>
    <cellStyle name="Normal 6 6 6 3" xfId="7800" xr:uid="{00000000-0005-0000-0000-0000B2270000}"/>
    <cellStyle name="Normal 6 6 6 4" xfId="13011" xr:uid="{00000000-0005-0000-0000-0000B3270000}"/>
    <cellStyle name="Normal 6 6 6 5" xfId="5972" xr:uid="{00000000-0005-0000-0000-0000B4270000}"/>
    <cellStyle name="Normal 6 6 7" xfId="2645" xr:uid="{00000000-0005-0000-0000-0000B5270000}"/>
    <cellStyle name="Normal 6 6 7 2" xfId="13311" xr:uid="{00000000-0005-0000-0000-0000B6270000}"/>
    <cellStyle name="Normal 6 6 7 3" xfId="10200" xr:uid="{00000000-0005-0000-0000-0000B7270000}"/>
    <cellStyle name="Normal 6 6 8" xfId="10201" xr:uid="{00000000-0005-0000-0000-0000B8270000}"/>
    <cellStyle name="Normal 6 6 9" xfId="6284" xr:uid="{00000000-0005-0000-0000-0000B9270000}"/>
    <cellStyle name="Normal 6 7" xfId="596" xr:uid="{00000000-0005-0000-0000-0000BA270000}"/>
    <cellStyle name="Normal 6 7 10" xfId="11523" xr:uid="{00000000-0005-0000-0000-0000BB270000}"/>
    <cellStyle name="Normal 6 7 11" xfId="4484" xr:uid="{00000000-0005-0000-0000-0000BC270000}"/>
    <cellStyle name="Normal 6 7 2" xfId="738" xr:uid="{00000000-0005-0000-0000-0000BD270000}"/>
    <cellStyle name="Normal 6 7 2 2" xfId="1203" xr:uid="{00000000-0005-0000-0000-0000BE270000}"/>
    <cellStyle name="Normal 6 7 2 2 2" xfId="1776" xr:uid="{00000000-0005-0000-0000-0000BF270000}"/>
    <cellStyle name="Normal 6 7 2 2 2 2" xfId="3733" xr:uid="{00000000-0005-0000-0000-0000C0270000}"/>
    <cellStyle name="Normal 6 7 2 2 2 2 2" xfId="14399" xr:uid="{00000000-0005-0000-0000-0000C1270000}"/>
    <cellStyle name="Normal 6 7 2 2 2 2 3" xfId="10202" xr:uid="{00000000-0005-0000-0000-0000C2270000}"/>
    <cellStyle name="Normal 6 7 2 2 2 3" xfId="10203" xr:uid="{00000000-0005-0000-0000-0000C3270000}"/>
    <cellStyle name="Normal 6 7 2 2 2 4" xfId="7372" xr:uid="{00000000-0005-0000-0000-0000C4270000}"/>
    <cellStyle name="Normal 6 7 2 2 2 5" xfId="12586" xr:uid="{00000000-0005-0000-0000-0000C5270000}"/>
    <cellStyle name="Normal 6 7 2 2 2 6" xfId="5547" xr:uid="{00000000-0005-0000-0000-0000C6270000}"/>
    <cellStyle name="Normal 6 7 2 2 3" xfId="3172" xr:uid="{00000000-0005-0000-0000-0000C7270000}"/>
    <cellStyle name="Normal 6 7 2 2 3 2" xfId="13838" xr:uid="{00000000-0005-0000-0000-0000C8270000}"/>
    <cellStyle name="Normal 6 7 2 2 3 3" xfId="10204" xr:uid="{00000000-0005-0000-0000-0000C9270000}"/>
    <cellStyle name="Normal 6 7 2 2 4" xfId="10205" xr:uid="{00000000-0005-0000-0000-0000CA270000}"/>
    <cellStyle name="Normal 6 7 2 2 5" xfId="6811" xr:uid="{00000000-0005-0000-0000-0000CB270000}"/>
    <cellStyle name="Normal 6 7 2 2 6" xfId="12025" xr:uid="{00000000-0005-0000-0000-0000CC270000}"/>
    <cellStyle name="Normal 6 7 2 2 7" xfId="4986" xr:uid="{00000000-0005-0000-0000-0000CD270000}"/>
    <cellStyle name="Normal 6 7 2 3" xfId="1775" xr:uid="{00000000-0005-0000-0000-0000CE270000}"/>
    <cellStyle name="Normal 6 7 2 3 2" xfId="3732" xr:uid="{00000000-0005-0000-0000-0000CF270000}"/>
    <cellStyle name="Normal 6 7 2 3 2 2" xfId="14398" xr:uid="{00000000-0005-0000-0000-0000D0270000}"/>
    <cellStyle name="Normal 6 7 2 3 2 3" xfId="10206" xr:uid="{00000000-0005-0000-0000-0000D1270000}"/>
    <cellStyle name="Normal 6 7 2 3 3" xfId="10207" xr:uid="{00000000-0005-0000-0000-0000D2270000}"/>
    <cellStyle name="Normal 6 7 2 3 4" xfId="7371" xr:uid="{00000000-0005-0000-0000-0000D3270000}"/>
    <cellStyle name="Normal 6 7 2 3 5" xfId="12585" xr:uid="{00000000-0005-0000-0000-0000D4270000}"/>
    <cellStyle name="Normal 6 7 2 3 6" xfId="5546" xr:uid="{00000000-0005-0000-0000-0000D5270000}"/>
    <cellStyle name="Normal 6 7 2 4" xfId="2805" xr:uid="{00000000-0005-0000-0000-0000D6270000}"/>
    <cellStyle name="Normal 6 7 2 4 2" xfId="13471" xr:uid="{00000000-0005-0000-0000-0000D7270000}"/>
    <cellStyle name="Normal 6 7 2 4 3" xfId="10208" xr:uid="{00000000-0005-0000-0000-0000D8270000}"/>
    <cellStyle name="Normal 6 7 2 5" xfId="10209" xr:uid="{00000000-0005-0000-0000-0000D9270000}"/>
    <cellStyle name="Normal 6 7 2 6" xfId="6444" xr:uid="{00000000-0005-0000-0000-0000DA270000}"/>
    <cellStyle name="Normal 6 7 2 7" xfId="11658" xr:uid="{00000000-0005-0000-0000-0000DB270000}"/>
    <cellStyle name="Normal 6 7 2 8" xfId="4619" xr:uid="{00000000-0005-0000-0000-0000DC270000}"/>
    <cellStyle name="Normal 6 7 3" xfId="891" xr:uid="{00000000-0005-0000-0000-0000DD270000}"/>
    <cellStyle name="Normal 6 7 3 2" xfId="1777" xr:uid="{00000000-0005-0000-0000-0000DE270000}"/>
    <cellStyle name="Normal 6 7 3 2 2" xfId="3734" xr:uid="{00000000-0005-0000-0000-0000DF270000}"/>
    <cellStyle name="Normal 6 7 3 2 2 2" xfId="14400" xr:uid="{00000000-0005-0000-0000-0000E0270000}"/>
    <cellStyle name="Normal 6 7 3 2 2 3" xfId="10210" xr:uid="{00000000-0005-0000-0000-0000E1270000}"/>
    <cellStyle name="Normal 6 7 3 2 3" xfId="10211" xr:uid="{00000000-0005-0000-0000-0000E2270000}"/>
    <cellStyle name="Normal 6 7 3 2 4" xfId="7373" xr:uid="{00000000-0005-0000-0000-0000E3270000}"/>
    <cellStyle name="Normal 6 7 3 2 5" xfId="12587" xr:uid="{00000000-0005-0000-0000-0000E4270000}"/>
    <cellStyle name="Normal 6 7 3 2 6" xfId="5548" xr:uid="{00000000-0005-0000-0000-0000E5270000}"/>
    <cellStyle name="Normal 6 7 3 3" xfId="2943" xr:uid="{00000000-0005-0000-0000-0000E6270000}"/>
    <cellStyle name="Normal 6 7 3 3 2" xfId="13609" xr:uid="{00000000-0005-0000-0000-0000E7270000}"/>
    <cellStyle name="Normal 6 7 3 3 3" xfId="10212" xr:uid="{00000000-0005-0000-0000-0000E8270000}"/>
    <cellStyle name="Normal 6 7 3 4" xfId="10213" xr:uid="{00000000-0005-0000-0000-0000E9270000}"/>
    <cellStyle name="Normal 6 7 3 5" xfId="6582" xr:uid="{00000000-0005-0000-0000-0000EA270000}"/>
    <cellStyle name="Normal 6 7 3 6" xfId="11796" xr:uid="{00000000-0005-0000-0000-0000EB270000}"/>
    <cellStyle name="Normal 6 7 3 7" xfId="4757" xr:uid="{00000000-0005-0000-0000-0000EC270000}"/>
    <cellStyle name="Normal 6 7 4" xfId="1774" xr:uid="{00000000-0005-0000-0000-0000ED270000}"/>
    <cellStyle name="Normal 6 7 4 2" xfId="3731" xr:uid="{00000000-0005-0000-0000-0000EE270000}"/>
    <cellStyle name="Normal 6 7 4 2 2" xfId="14397" xr:uid="{00000000-0005-0000-0000-0000EF270000}"/>
    <cellStyle name="Normal 6 7 4 2 3" xfId="10214" xr:uid="{00000000-0005-0000-0000-0000F0270000}"/>
    <cellStyle name="Normal 6 7 4 3" xfId="10215" xr:uid="{00000000-0005-0000-0000-0000F1270000}"/>
    <cellStyle name="Normal 6 7 4 4" xfId="7370" xr:uid="{00000000-0005-0000-0000-0000F2270000}"/>
    <cellStyle name="Normal 6 7 4 5" xfId="12584" xr:uid="{00000000-0005-0000-0000-0000F3270000}"/>
    <cellStyle name="Normal 6 7 4 6" xfId="5545" xr:uid="{00000000-0005-0000-0000-0000F4270000}"/>
    <cellStyle name="Normal 6 7 5" xfId="2198" xr:uid="{00000000-0005-0000-0000-0000F5270000}"/>
    <cellStyle name="Normal 6 7 5 2" xfId="4051" xr:uid="{00000000-0005-0000-0000-0000F6270000}"/>
    <cellStyle name="Normal 6 7 5 2 2" xfId="14714" xr:uid="{00000000-0005-0000-0000-0000F7270000}"/>
    <cellStyle name="Normal 6 7 5 2 3" xfId="10216" xr:uid="{00000000-0005-0000-0000-0000F8270000}"/>
    <cellStyle name="Normal 6 7 5 3" xfId="10217" xr:uid="{00000000-0005-0000-0000-0000F9270000}"/>
    <cellStyle name="Normal 6 7 5 4" xfId="7690" xr:uid="{00000000-0005-0000-0000-0000FA270000}"/>
    <cellStyle name="Normal 6 7 5 5" xfId="12901" xr:uid="{00000000-0005-0000-0000-0000FB270000}"/>
    <cellStyle name="Normal 6 7 5 6" xfId="5862" xr:uid="{00000000-0005-0000-0000-0000FC270000}"/>
    <cellStyle name="Normal 6 7 6" xfId="2342" xr:uid="{00000000-0005-0000-0000-0000FD270000}"/>
    <cellStyle name="Normal 6 7 6 2" xfId="4186" xr:uid="{00000000-0005-0000-0000-0000FE270000}"/>
    <cellStyle name="Normal 6 7 6 2 2" xfId="14849" xr:uid="{00000000-0005-0000-0000-0000FF270000}"/>
    <cellStyle name="Normal 6 7 6 2 3" xfId="10218" xr:uid="{00000000-0005-0000-0000-000000280000}"/>
    <cellStyle name="Normal 6 7 6 3" xfId="7825" xr:uid="{00000000-0005-0000-0000-000001280000}"/>
    <cellStyle name="Normal 6 7 6 4" xfId="13036" xr:uid="{00000000-0005-0000-0000-000002280000}"/>
    <cellStyle name="Normal 6 7 6 5" xfId="5997" xr:uid="{00000000-0005-0000-0000-000003280000}"/>
    <cellStyle name="Normal 6 7 7" xfId="2670" xr:uid="{00000000-0005-0000-0000-000004280000}"/>
    <cellStyle name="Normal 6 7 7 2" xfId="13336" xr:uid="{00000000-0005-0000-0000-000005280000}"/>
    <cellStyle name="Normal 6 7 7 3" xfId="10219" xr:uid="{00000000-0005-0000-0000-000006280000}"/>
    <cellStyle name="Normal 6 7 8" xfId="10220" xr:uid="{00000000-0005-0000-0000-000007280000}"/>
    <cellStyle name="Normal 6 7 9" xfId="6309" xr:uid="{00000000-0005-0000-0000-000008280000}"/>
    <cellStyle name="Normal 6 8" xfId="377" xr:uid="{00000000-0005-0000-0000-000009280000}"/>
    <cellStyle name="Normal 6 8 2" xfId="1000" xr:uid="{00000000-0005-0000-0000-00000A280000}"/>
    <cellStyle name="Normal 6 8 2 2" xfId="1779" xr:uid="{00000000-0005-0000-0000-00000B280000}"/>
    <cellStyle name="Normal 6 8 2 2 2" xfId="3736" xr:uid="{00000000-0005-0000-0000-00000C280000}"/>
    <cellStyle name="Normal 6 8 2 2 2 2" xfId="14402" xr:uid="{00000000-0005-0000-0000-00000D280000}"/>
    <cellStyle name="Normal 6 8 2 2 2 3" xfId="10221" xr:uid="{00000000-0005-0000-0000-00000E280000}"/>
    <cellStyle name="Normal 6 8 2 2 3" xfId="10222" xr:uid="{00000000-0005-0000-0000-00000F280000}"/>
    <cellStyle name="Normal 6 8 2 2 4" xfId="7375" xr:uid="{00000000-0005-0000-0000-000010280000}"/>
    <cellStyle name="Normal 6 8 2 2 5" xfId="12589" xr:uid="{00000000-0005-0000-0000-000011280000}"/>
    <cellStyle name="Normal 6 8 2 2 6" xfId="5550" xr:uid="{00000000-0005-0000-0000-000012280000}"/>
    <cellStyle name="Normal 6 8 2 3" xfId="3032" xr:uid="{00000000-0005-0000-0000-000013280000}"/>
    <cellStyle name="Normal 6 8 2 3 2" xfId="13698" xr:uid="{00000000-0005-0000-0000-000014280000}"/>
    <cellStyle name="Normal 6 8 2 3 3" xfId="10223" xr:uid="{00000000-0005-0000-0000-000015280000}"/>
    <cellStyle name="Normal 6 8 2 4" xfId="10224" xr:uid="{00000000-0005-0000-0000-000016280000}"/>
    <cellStyle name="Normal 6 8 2 5" xfId="6671" xr:uid="{00000000-0005-0000-0000-000017280000}"/>
    <cellStyle name="Normal 6 8 2 6" xfId="11885" xr:uid="{00000000-0005-0000-0000-000018280000}"/>
    <cellStyle name="Normal 6 8 2 7" xfId="4846" xr:uid="{00000000-0005-0000-0000-000019280000}"/>
    <cellStyle name="Normal 6 8 3" xfId="1778" xr:uid="{00000000-0005-0000-0000-00001A280000}"/>
    <cellStyle name="Normal 6 8 3 2" xfId="3735" xr:uid="{00000000-0005-0000-0000-00001B280000}"/>
    <cellStyle name="Normal 6 8 3 2 2" xfId="14401" xr:uid="{00000000-0005-0000-0000-00001C280000}"/>
    <cellStyle name="Normal 6 8 3 2 3" xfId="10225" xr:uid="{00000000-0005-0000-0000-00001D280000}"/>
    <cellStyle name="Normal 6 8 3 3" xfId="10226" xr:uid="{00000000-0005-0000-0000-00001E280000}"/>
    <cellStyle name="Normal 6 8 3 4" xfId="7374" xr:uid="{00000000-0005-0000-0000-00001F280000}"/>
    <cellStyle name="Normal 6 8 3 5" xfId="12588" xr:uid="{00000000-0005-0000-0000-000020280000}"/>
    <cellStyle name="Normal 6 8 3 6" xfId="5549" xr:uid="{00000000-0005-0000-0000-000021280000}"/>
    <cellStyle name="Normal 6 8 4" xfId="2580" xr:uid="{00000000-0005-0000-0000-000022280000}"/>
    <cellStyle name="Normal 6 8 4 2" xfId="13246" xr:uid="{00000000-0005-0000-0000-000023280000}"/>
    <cellStyle name="Normal 6 8 4 3" xfId="10227" xr:uid="{00000000-0005-0000-0000-000024280000}"/>
    <cellStyle name="Normal 6 8 5" xfId="10228" xr:uid="{00000000-0005-0000-0000-000025280000}"/>
    <cellStyle name="Normal 6 8 6" xfId="6219" xr:uid="{00000000-0005-0000-0000-000026280000}"/>
    <cellStyle name="Normal 6 8 7" xfId="11433" xr:uid="{00000000-0005-0000-0000-000027280000}"/>
    <cellStyle name="Normal 6 8 8" xfId="4394" xr:uid="{00000000-0005-0000-0000-000028280000}"/>
    <cellStyle name="Normal 6 9" xfId="647" xr:uid="{00000000-0005-0000-0000-000029280000}"/>
    <cellStyle name="Normal 6 9 2" xfId="1113" xr:uid="{00000000-0005-0000-0000-00002A280000}"/>
    <cellStyle name="Normal 6 9 2 2" xfId="1781" xr:uid="{00000000-0005-0000-0000-00002B280000}"/>
    <cellStyle name="Normal 6 9 2 2 2" xfId="3738" xr:uid="{00000000-0005-0000-0000-00002C280000}"/>
    <cellStyle name="Normal 6 9 2 2 2 2" xfId="14404" xr:uid="{00000000-0005-0000-0000-00002D280000}"/>
    <cellStyle name="Normal 6 9 2 2 2 3" xfId="10229" xr:uid="{00000000-0005-0000-0000-00002E280000}"/>
    <cellStyle name="Normal 6 9 2 2 3" xfId="10230" xr:uid="{00000000-0005-0000-0000-00002F280000}"/>
    <cellStyle name="Normal 6 9 2 2 4" xfId="7377" xr:uid="{00000000-0005-0000-0000-000030280000}"/>
    <cellStyle name="Normal 6 9 2 2 5" xfId="12591" xr:uid="{00000000-0005-0000-0000-000031280000}"/>
    <cellStyle name="Normal 6 9 2 2 6" xfId="5552" xr:uid="{00000000-0005-0000-0000-000032280000}"/>
    <cellStyle name="Normal 6 9 2 3" xfId="3082" xr:uid="{00000000-0005-0000-0000-000033280000}"/>
    <cellStyle name="Normal 6 9 2 3 2" xfId="13748" xr:uid="{00000000-0005-0000-0000-000034280000}"/>
    <cellStyle name="Normal 6 9 2 3 3" xfId="10231" xr:uid="{00000000-0005-0000-0000-000035280000}"/>
    <cellStyle name="Normal 6 9 2 4" xfId="10232" xr:uid="{00000000-0005-0000-0000-000036280000}"/>
    <cellStyle name="Normal 6 9 2 5" xfId="6721" xr:uid="{00000000-0005-0000-0000-000037280000}"/>
    <cellStyle name="Normal 6 9 2 6" xfId="11935" xr:uid="{00000000-0005-0000-0000-000038280000}"/>
    <cellStyle name="Normal 6 9 2 7" xfId="4896" xr:uid="{00000000-0005-0000-0000-000039280000}"/>
    <cellStyle name="Normal 6 9 3" xfId="1780" xr:uid="{00000000-0005-0000-0000-00003A280000}"/>
    <cellStyle name="Normal 6 9 3 2" xfId="3737" xr:uid="{00000000-0005-0000-0000-00003B280000}"/>
    <cellStyle name="Normal 6 9 3 2 2" xfId="14403" xr:uid="{00000000-0005-0000-0000-00003C280000}"/>
    <cellStyle name="Normal 6 9 3 2 3" xfId="10233" xr:uid="{00000000-0005-0000-0000-00003D280000}"/>
    <cellStyle name="Normal 6 9 3 3" xfId="10234" xr:uid="{00000000-0005-0000-0000-00003E280000}"/>
    <cellStyle name="Normal 6 9 3 4" xfId="7376" xr:uid="{00000000-0005-0000-0000-00003F280000}"/>
    <cellStyle name="Normal 6 9 3 5" xfId="12590" xr:uid="{00000000-0005-0000-0000-000040280000}"/>
    <cellStyle name="Normal 6 9 3 6" xfId="5551" xr:uid="{00000000-0005-0000-0000-000041280000}"/>
    <cellStyle name="Normal 6 9 4" xfId="2715" xr:uid="{00000000-0005-0000-0000-000042280000}"/>
    <cellStyle name="Normal 6 9 4 2" xfId="13381" xr:uid="{00000000-0005-0000-0000-000043280000}"/>
    <cellStyle name="Normal 6 9 4 3" xfId="10235" xr:uid="{00000000-0005-0000-0000-000044280000}"/>
    <cellStyle name="Normal 6 9 5" xfId="10236" xr:uid="{00000000-0005-0000-0000-000045280000}"/>
    <cellStyle name="Normal 6 9 6" xfId="6354" xr:uid="{00000000-0005-0000-0000-000046280000}"/>
    <cellStyle name="Normal 6 9 7" xfId="11568" xr:uid="{00000000-0005-0000-0000-000047280000}"/>
    <cellStyle name="Normal 6 9 8" xfId="4529" xr:uid="{00000000-0005-0000-0000-000048280000}"/>
    <cellStyle name="Normal 60" xfId="170" xr:uid="{00000000-0005-0000-0000-000049280000}"/>
    <cellStyle name="Normal 60 2" xfId="563" xr:uid="{00000000-0005-0000-0000-00004A280000}"/>
    <cellStyle name="Normal 60 2 2" xfId="1092" xr:uid="{00000000-0005-0000-0000-00004B280000}"/>
    <cellStyle name="Normal 60 3" xfId="422" xr:uid="{00000000-0005-0000-0000-00004C280000}"/>
    <cellStyle name="Normal 60 4" xfId="306" xr:uid="{00000000-0005-0000-0000-00004D280000}"/>
    <cellStyle name="Normal 60 5" xfId="203" xr:uid="{00000000-0005-0000-0000-00004E280000}"/>
    <cellStyle name="Normal 61" xfId="171" xr:uid="{00000000-0005-0000-0000-00004F280000}"/>
    <cellStyle name="Normal 61 2" xfId="564" xr:uid="{00000000-0005-0000-0000-000050280000}"/>
    <cellStyle name="Normal 61 2 2" xfId="1093" xr:uid="{00000000-0005-0000-0000-000051280000}"/>
    <cellStyle name="Normal 61 3" xfId="423" xr:uid="{00000000-0005-0000-0000-000052280000}"/>
    <cellStyle name="Normal 61 4" xfId="307" xr:uid="{00000000-0005-0000-0000-000053280000}"/>
    <cellStyle name="Normal 61 5" xfId="204" xr:uid="{00000000-0005-0000-0000-000054280000}"/>
    <cellStyle name="Normal 62" xfId="172" xr:uid="{00000000-0005-0000-0000-000055280000}"/>
    <cellStyle name="Normal 62 2" xfId="565" xr:uid="{00000000-0005-0000-0000-000056280000}"/>
    <cellStyle name="Normal 62 2 2" xfId="1094" xr:uid="{00000000-0005-0000-0000-000057280000}"/>
    <cellStyle name="Normal 62 3" xfId="424" xr:uid="{00000000-0005-0000-0000-000058280000}"/>
    <cellStyle name="Normal 62 4" xfId="308" xr:uid="{00000000-0005-0000-0000-000059280000}"/>
    <cellStyle name="Normal 62 5" xfId="205" xr:uid="{00000000-0005-0000-0000-00005A280000}"/>
    <cellStyle name="Normal 63" xfId="173" xr:uid="{00000000-0005-0000-0000-00005B280000}"/>
    <cellStyle name="Normal 63 2" xfId="566" xr:uid="{00000000-0005-0000-0000-00005C280000}"/>
    <cellStyle name="Normal 63 2 2" xfId="1095" xr:uid="{00000000-0005-0000-0000-00005D280000}"/>
    <cellStyle name="Normal 63 3" xfId="426" xr:uid="{00000000-0005-0000-0000-00005E280000}"/>
    <cellStyle name="Normal 63 4" xfId="310" xr:uid="{00000000-0005-0000-0000-00005F280000}"/>
    <cellStyle name="Normal 63 5" xfId="206" xr:uid="{00000000-0005-0000-0000-000060280000}"/>
    <cellStyle name="Normal 64" xfId="174" xr:uid="{00000000-0005-0000-0000-000061280000}"/>
    <cellStyle name="Normal 64 10" xfId="2295" xr:uid="{00000000-0005-0000-0000-000062280000}"/>
    <cellStyle name="Normal 64 10 2" xfId="4139" xr:uid="{00000000-0005-0000-0000-000063280000}"/>
    <cellStyle name="Normal 64 10 2 2" xfId="14802" xr:uid="{00000000-0005-0000-0000-000064280000}"/>
    <cellStyle name="Normal 64 10 2 3" xfId="10237" xr:uid="{00000000-0005-0000-0000-000065280000}"/>
    <cellStyle name="Normal 64 10 3" xfId="7778" xr:uid="{00000000-0005-0000-0000-000066280000}"/>
    <cellStyle name="Normal 64 10 4" xfId="12989" xr:uid="{00000000-0005-0000-0000-000067280000}"/>
    <cellStyle name="Normal 64 10 5" xfId="5950" xr:uid="{00000000-0005-0000-0000-000068280000}"/>
    <cellStyle name="Normal 64 2" xfId="253" xr:uid="{00000000-0005-0000-0000-000069280000}"/>
    <cellStyle name="Normal 64 2 2" xfId="993" xr:uid="{00000000-0005-0000-0000-00006A280000}"/>
    <cellStyle name="Normal 64 3" xfId="483" xr:uid="{00000000-0005-0000-0000-00006B280000}"/>
    <cellStyle name="Normal 64 3 2" xfId="1043" xr:uid="{00000000-0005-0000-0000-00006C280000}"/>
    <cellStyle name="Normal 64 3 2 2" xfId="1783" xr:uid="{00000000-0005-0000-0000-00006D280000}"/>
    <cellStyle name="Normal 64 3 2 2 2" xfId="3740" xr:uid="{00000000-0005-0000-0000-00006E280000}"/>
    <cellStyle name="Normal 64 3 2 2 2 2" xfId="14406" xr:uid="{00000000-0005-0000-0000-00006F280000}"/>
    <cellStyle name="Normal 64 3 2 2 2 3" xfId="10238" xr:uid="{00000000-0005-0000-0000-000070280000}"/>
    <cellStyle name="Normal 64 3 2 2 3" xfId="10239" xr:uid="{00000000-0005-0000-0000-000071280000}"/>
    <cellStyle name="Normal 64 3 2 2 4" xfId="7379" xr:uid="{00000000-0005-0000-0000-000072280000}"/>
    <cellStyle name="Normal 64 3 2 2 5" xfId="12593" xr:uid="{00000000-0005-0000-0000-000073280000}"/>
    <cellStyle name="Normal 64 3 2 2 6" xfId="5554" xr:uid="{00000000-0005-0000-0000-000074280000}"/>
    <cellStyle name="Normal 64 3 2 3" xfId="3075" xr:uid="{00000000-0005-0000-0000-000075280000}"/>
    <cellStyle name="Normal 64 3 2 3 2" xfId="13741" xr:uid="{00000000-0005-0000-0000-000076280000}"/>
    <cellStyle name="Normal 64 3 2 3 3" xfId="10240" xr:uid="{00000000-0005-0000-0000-000077280000}"/>
    <cellStyle name="Normal 64 3 2 4" xfId="10241" xr:uid="{00000000-0005-0000-0000-000078280000}"/>
    <cellStyle name="Normal 64 3 2 5" xfId="6714" xr:uid="{00000000-0005-0000-0000-000079280000}"/>
    <cellStyle name="Normal 64 3 2 6" xfId="11928" xr:uid="{00000000-0005-0000-0000-00007A280000}"/>
    <cellStyle name="Normal 64 3 2 7" xfId="4889" xr:uid="{00000000-0005-0000-0000-00007B280000}"/>
    <cellStyle name="Normal 64 3 3" xfId="1782" xr:uid="{00000000-0005-0000-0000-00007C280000}"/>
    <cellStyle name="Normal 64 3 3 2" xfId="3739" xr:uid="{00000000-0005-0000-0000-00007D280000}"/>
    <cellStyle name="Normal 64 3 3 2 2" xfId="14405" xr:uid="{00000000-0005-0000-0000-00007E280000}"/>
    <cellStyle name="Normal 64 3 3 2 3" xfId="10242" xr:uid="{00000000-0005-0000-0000-00007F280000}"/>
    <cellStyle name="Normal 64 3 3 3" xfId="10243" xr:uid="{00000000-0005-0000-0000-000080280000}"/>
    <cellStyle name="Normal 64 3 3 4" xfId="7378" xr:uid="{00000000-0005-0000-0000-000081280000}"/>
    <cellStyle name="Normal 64 3 3 5" xfId="12592" xr:uid="{00000000-0005-0000-0000-000082280000}"/>
    <cellStyle name="Normal 64 3 3 6" xfId="5553" xr:uid="{00000000-0005-0000-0000-000083280000}"/>
    <cellStyle name="Normal 64 3 4" xfId="2623" xr:uid="{00000000-0005-0000-0000-000084280000}"/>
    <cellStyle name="Normal 64 3 4 2" xfId="13289" xr:uid="{00000000-0005-0000-0000-000085280000}"/>
    <cellStyle name="Normal 64 3 4 3" xfId="10244" xr:uid="{00000000-0005-0000-0000-000086280000}"/>
    <cellStyle name="Normal 64 3 5" xfId="10245" xr:uid="{00000000-0005-0000-0000-000087280000}"/>
    <cellStyle name="Normal 64 3 6" xfId="6262" xr:uid="{00000000-0005-0000-0000-000088280000}"/>
    <cellStyle name="Normal 64 3 7" xfId="11476" xr:uid="{00000000-0005-0000-0000-000089280000}"/>
    <cellStyle name="Normal 64 3 8" xfId="4437" xr:uid="{00000000-0005-0000-0000-00008A280000}"/>
    <cellStyle name="Normal 64 4" xfId="690" xr:uid="{00000000-0005-0000-0000-00008B280000}"/>
    <cellStyle name="Normal 64 4 2" xfId="1156" xr:uid="{00000000-0005-0000-0000-00008C280000}"/>
    <cellStyle name="Normal 64 4 2 2" xfId="1785" xr:uid="{00000000-0005-0000-0000-00008D280000}"/>
    <cellStyle name="Normal 64 4 2 2 2" xfId="3742" xr:uid="{00000000-0005-0000-0000-00008E280000}"/>
    <cellStyle name="Normal 64 4 2 2 2 2" xfId="14408" xr:uid="{00000000-0005-0000-0000-00008F280000}"/>
    <cellStyle name="Normal 64 4 2 2 2 3" xfId="10246" xr:uid="{00000000-0005-0000-0000-000090280000}"/>
    <cellStyle name="Normal 64 4 2 2 3" xfId="10247" xr:uid="{00000000-0005-0000-0000-000091280000}"/>
    <cellStyle name="Normal 64 4 2 2 4" xfId="7381" xr:uid="{00000000-0005-0000-0000-000092280000}"/>
    <cellStyle name="Normal 64 4 2 2 5" xfId="12595" xr:uid="{00000000-0005-0000-0000-000093280000}"/>
    <cellStyle name="Normal 64 4 2 2 6" xfId="5556" xr:uid="{00000000-0005-0000-0000-000094280000}"/>
    <cellStyle name="Normal 64 4 2 3" xfId="3125" xr:uid="{00000000-0005-0000-0000-000095280000}"/>
    <cellStyle name="Normal 64 4 2 3 2" xfId="13791" xr:uid="{00000000-0005-0000-0000-000096280000}"/>
    <cellStyle name="Normal 64 4 2 3 3" xfId="10248" xr:uid="{00000000-0005-0000-0000-000097280000}"/>
    <cellStyle name="Normal 64 4 2 4" xfId="10249" xr:uid="{00000000-0005-0000-0000-000098280000}"/>
    <cellStyle name="Normal 64 4 2 5" xfId="6764" xr:uid="{00000000-0005-0000-0000-000099280000}"/>
    <cellStyle name="Normal 64 4 2 6" xfId="11978" xr:uid="{00000000-0005-0000-0000-00009A280000}"/>
    <cellStyle name="Normal 64 4 2 7" xfId="4939" xr:uid="{00000000-0005-0000-0000-00009B280000}"/>
    <cellStyle name="Normal 64 4 3" xfId="1784" xr:uid="{00000000-0005-0000-0000-00009C280000}"/>
    <cellStyle name="Normal 64 4 3 2" xfId="3741" xr:uid="{00000000-0005-0000-0000-00009D280000}"/>
    <cellStyle name="Normal 64 4 3 2 2" xfId="14407" xr:uid="{00000000-0005-0000-0000-00009E280000}"/>
    <cellStyle name="Normal 64 4 3 2 3" xfId="10250" xr:uid="{00000000-0005-0000-0000-00009F280000}"/>
    <cellStyle name="Normal 64 4 3 3" xfId="10251" xr:uid="{00000000-0005-0000-0000-0000A0280000}"/>
    <cellStyle name="Normal 64 4 3 4" xfId="7380" xr:uid="{00000000-0005-0000-0000-0000A1280000}"/>
    <cellStyle name="Normal 64 4 3 5" xfId="12594" xr:uid="{00000000-0005-0000-0000-0000A2280000}"/>
    <cellStyle name="Normal 64 4 3 6" xfId="5555" xr:uid="{00000000-0005-0000-0000-0000A3280000}"/>
    <cellStyle name="Normal 64 4 4" xfId="2758" xr:uid="{00000000-0005-0000-0000-0000A4280000}"/>
    <cellStyle name="Normal 64 4 4 2" xfId="13424" xr:uid="{00000000-0005-0000-0000-0000A5280000}"/>
    <cellStyle name="Normal 64 4 4 3" xfId="10252" xr:uid="{00000000-0005-0000-0000-0000A6280000}"/>
    <cellStyle name="Normal 64 4 5" xfId="10253" xr:uid="{00000000-0005-0000-0000-0000A7280000}"/>
    <cellStyle name="Normal 64 4 6" xfId="6397" xr:uid="{00000000-0005-0000-0000-0000A8280000}"/>
    <cellStyle name="Normal 64 4 7" xfId="11611" xr:uid="{00000000-0005-0000-0000-0000A9280000}"/>
    <cellStyle name="Normal 64 4 8" xfId="4572" xr:uid="{00000000-0005-0000-0000-0000AA280000}"/>
    <cellStyle name="Normal 64 5" xfId="367" xr:uid="{00000000-0005-0000-0000-0000AB280000}"/>
    <cellStyle name="Normal 64 5 2" xfId="992" xr:uid="{00000000-0005-0000-0000-0000AC280000}"/>
    <cellStyle name="Normal 64 5 2 2" xfId="1787" xr:uid="{00000000-0005-0000-0000-0000AD280000}"/>
    <cellStyle name="Normal 64 5 2 2 2" xfId="3744" xr:uid="{00000000-0005-0000-0000-0000AE280000}"/>
    <cellStyle name="Normal 64 5 2 2 2 2" xfId="14410" xr:uid="{00000000-0005-0000-0000-0000AF280000}"/>
    <cellStyle name="Normal 64 5 2 2 2 3" xfId="10254" xr:uid="{00000000-0005-0000-0000-0000B0280000}"/>
    <cellStyle name="Normal 64 5 2 2 3" xfId="10255" xr:uid="{00000000-0005-0000-0000-0000B1280000}"/>
    <cellStyle name="Normal 64 5 2 2 4" xfId="7383" xr:uid="{00000000-0005-0000-0000-0000B2280000}"/>
    <cellStyle name="Normal 64 5 2 2 5" xfId="12597" xr:uid="{00000000-0005-0000-0000-0000B3280000}"/>
    <cellStyle name="Normal 64 5 2 2 6" xfId="5558" xr:uid="{00000000-0005-0000-0000-0000B4280000}"/>
    <cellStyle name="Normal 64 5 2 3" xfId="3031" xr:uid="{00000000-0005-0000-0000-0000B5280000}"/>
    <cellStyle name="Normal 64 5 2 3 2" xfId="13697" xr:uid="{00000000-0005-0000-0000-0000B6280000}"/>
    <cellStyle name="Normal 64 5 2 3 3" xfId="10256" xr:uid="{00000000-0005-0000-0000-0000B7280000}"/>
    <cellStyle name="Normal 64 5 2 4" xfId="10257" xr:uid="{00000000-0005-0000-0000-0000B8280000}"/>
    <cellStyle name="Normal 64 5 2 5" xfId="6670" xr:uid="{00000000-0005-0000-0000-0000B9280000}"/>
    <cellStyle name="Normal 64 5 2 6" xfId="11884" xr:uid="{00000000-0005-0000-0000-0000BA280000}"/>
    <cellStyle name="Normal 64 5 2 7" xfId="4845" xr:uid="{00000000-0005-0000-0000-0000BB280000}"/>
    <cellStyle name="Normal 64 5 3" xfId="1786" xr:uid="{00000000-0005-0000-0000-0000BC280000}"/>
    <cellStyle name="Normal 64 5 3 2" xfId="3743" xr:uid="{00000000-0005-0000-0000-0000BD280000}"/>
    <cellStyle name="Normal 64 5 3 2 2" xfId="14409" xr:uid="{00000000-0005-0000-0000-0000BE280000}"/>
    <cellStyle name="Normal 64 5 3 2 3" xfId="10258" xr:uid="{00000000-0005-0000-0000-0000BF280000}"/>
    <cellStyle name="Normal 64 5 3 3" xfId="10259" xr:uid="{00000000-0005-0000-0000-0000C0280000}"/>
    <cellStyle name="Normal 64 5 3 4" xfId="7382" xr:uid="{00000000-0005-0000-0000-0000C1280000}"/>
    <cellStyle name="Normal 64 5 3 5" xfId="12596" xr:uid="{00000000-0005-0000-0000-0000C2280000}"/>
    <cellStyle name="Normal 64 5 3 6" xfId="5557" xr:uid="{00000000-0005-0000-0000-0000C3280000}"/>
    <cellStyle name="Normal 64 5 4" xfId="2574" xr:uid="{00000000-0005-0000-0000-0000C4280000}"/>
    <cellStyle name="Normal 64 5 4 2" xfId="13240" xr:uid="{00000000-0005-0000-0000-0000C5280000}"/>
    <cellStyle name="Normal 64 5 4 3" xfId="10260" xr:uid="{00000000-0005-0000-0000-0000C6280000}"/>
    <cellStyle name="Normal 64 5 5" xfId="10261" xr:uid="{00000000-0005-0000-0000-0000C7280000}"/>
    <cellStyle name="Normal 64 5 6" xfId="6213" xr:uid="{00000000-0005-0000-0000-0000C8280000}"/>
    <cellStyle name="Normal 64 5 7" xfId="11427" xr:uid="{00000000-0005-0000-0000-0000C9280000}"/>
    <cellStyle name="Normal 64 5 8" xfId="4388" xr:uid="{00000000-0005-0000-0000-0000CA280000}"/>
    <cellStyle name="Normal 64 6" xfId="841" xr:uid="{00000000-0005-0000-0000-0000CB280000}"/>
    <cellStyle name="Normal 64 6 2" xfId="1788" xr:uid="{00000000-0005-0000-0000-0000CC280000}"/>
    <cellStyle name="Normal 64 6 2 2" xfId="3745" xr:uid="{00000000-0005-0000-0000-0000CD280000}"/>
    <cellStyle name="Normal 64 6 2 2 2" xfId="14411" xr:uid="{00000000-0005-0000-0000-0000CE280000}"/>
    <cellStyle name="Normal 64 6 2 2 3" xfId="10262" xr:uid="{00000000-0005-0000-0000-0000CF280000}"/>
    <cellStyle name="Normal 64 6 2 3" xfId="10263" xr:uid="{00000000-0005-0000-0000-0000D0280000}"/>
    <cellStyle name="Normal 64 6 2 4" xfId="7384" xr:uid="{00000000-0005-0000-0000-0000D1280000}"/>
    <cellStyle name="Normal 64 6 2 5" xfId="12598" xr:uid="{00000000-0005-0000-0000-0000D2280000}"/>
    <cellStyle name="Normal 64 6 2 6" xfId="5559" xr:uid="{00000000-0005-0000-0000-0000D3280000}"/>
    <cellStyle name="Normal 64 6 3" xfId="2896" xr:uid="{00000000-0005-0000-0000-0000D4280000}"/>
    <cellStyle name="Normal 64 6 3 2" xfId="13562" xr:uid="{00000000-0005-0000-0000-0000D5280000}"/>
    <cellStyle name="Normal 64 6 3 3" xfId="10264" xr:uid="{00000000-0005-0000-0000-0000D6280000}"/>
    <cellStyle name="Normal 64 6 4" xfId="10265" xr:uid="{00000000-0005-0000-0000-0000D7280000}"/>
    <cellStyle name="Normal 64 6 5" xfId="6535" xr:uid="{00000000-0005-0000-0000-0000D8280000}"/>
    <cellStyle name="Normal 64 6 6" xfId="11749" xr:uid="{00000000-0005-0000-0000-0000D9280000}"/>
    <cellStyle name="Normal 64 6 7" xfId="4710" xr:uid="{00000000-0005-0000-0000-0000DA280000}"/>
    <cellStyle name="Normal 64 7" xfId="1306" xr:uid="{00000000-0005-0000-0000-0000DB280000}"/>
    <cellStyle name="Normal 64 7 2" xfId="3263" xr:uid="{00000000-0005-0000-0000-0000DC280000}"/>
    <cellStyle name="Normal 64 7 2 2" xfId="13929" xr:uid="{00000000-0005-0000-0000-0000DD280000}"/>
    <cellStyle name="Normal 64 7 2 3" xfId="10266" xr:uid="{00000000-0005-0000-0000-0000DE280000}"/>
    <cellStyle name="Normal 64 7 3" xfId="10267" xr:uid="{00000000-0005-0000-0000-0000DF280000}"/>
    <cellStyle name="Normal 64 7 4" xfId="6902" xr:uid="{00000000-0005-0000-0000-0000E0280000}"/>
    <cellStyle name="Normal 64 7 5" xfId="12116" xr:uid="{00000000-0005-0000-0000-0000E1280000}"/>
    <cellStyle name="Normal 64 7 6" xfId="5077" xr:uid="{00000000-0005-0000-0000-0000E2280000}"/>
    <cellStyle name="Normal 64 8" xfId="252" xr:uid="{00000000-0005-0000-0000-0000E3280000}"/>
    <cellStyle name="Normal 64 8 2" xfId="2530" xr:uid="{00000000-0005-0000-0000-0000E4280000}"/>
    <cellStyle name="Normal 64 8 2 2" xfId="13196" xr:uid="{00000000-0005-0000-0000-0000E5280000}"/>
    <cellStyle name="Normal 64 8 2 3" xfId="10268" xr:uid="{00000000-0005-0000-0000-0000E6280000}"/>
    <cellStyle name="Normal 64 8 3" xfId="10269" xr:uid="{00000000-0005-0000-0000-0000E7280000}"/>
    <cellStyle name="Normal 64 8 4" xfId="6169" xr:uid="{00000000-0005-0000-0000-0000E8280000}"/>
    <cellStyle name="Normal 64 8 5" xfId="11383" xr:uid="{00000000-0005-0000-0000-0000E9280000}"/>
    <cellStyle name="Normal 64 8 6" xfId="4344" xr:uid="{00000000-0005-0000-0000-0000EA280000}"/>
    <cellStyle name="Normal 64 9" xfId="2147" xr:uid="{00000000-0005-0000-0000-0000EB280000}"/>
    <cellStyle name="Normal 64 9 2" xfId="4003" xr:uid="{00000000-0005-0000-0000-0000EC280000}"/>
    <cellStyle name="Normal 64 9 2 2" xfId="14666" xr:uid="{00000000-0005-0000-0000-0000ED280000}"/>
    <cellStyle name="Normal 64 9 2 3" xfId="10270" xr:uid="{00000000-0005-0000-0000-0000EE280000}"/>
    <cellStyle name="Normal 64 9 3" xfId="10271" xr:uid="{00000000-0005-0000-0000-0000EF280000}"/>
    <cellStyle name="Normal 64 9 4" xfId="7642" xr:uid="{00000000-0005-0000-0000-0000F0280000}"/>
    <cellStyle name="Normal 64 9 5" xfId="12853" xr:uid="{00000000-0005-0000-0000-0000F1280000}"/>
    <cellStyle name="Normal 64 9 6" xfId="5814" xr:uid="{00000000-0005-0000-0000-0000F2280000}"/>
    <cellStyle name="Normal 65" xfId="254" xr:uid="{00000000-0005-0000-0000-0000F3280000}"/>
    <cellStyle name="Normal 65 2" xfId="641" xr:uid="{00000000-0005-0000-0000-0000F4280000}"/>
    <cellStyle name="Normal 65 2 10" xfId="11567" xr:uid="{00000000-0005-0000-0000-0000F5280000}"/>
    <cellStyle name="Normal 65 2 11" xfId="4528" xr:uid="{00000000-0005-0000-0000-0000F6280000}"/>
    <cellStyle name="Normal 65 2 2" xfId="782" xr:uid="{00000000-0005-0000-0000-0000F7280000}"/>
    <cellStyle name="Normal 65 2 2 2" xfId="1247" xr:uid="{00000000-0005-0000-0000-0000F8280000}"/>
    <cellStyle name="Normal 65 2 2 2 2" xfId="1791" xr:uid="{00000000-0005-0000-0000-0000F9280000}"/>
    <cellStyle name="Normal 65 2 2 2 2 2" xfId="3748" xr:uid="{00000000-0005-0000-0000-0000FA280000}"/>
    <cellStyle name="Normal 65 2 2 2 2 2 2" xfId="14414" xr:uid="{00000000-0005-0000-0000-0000FB280000}"/>
    <cellStyle name="Normal 65 2 2 2 2 2 3" xfId="10272" xr:uid="{00000000-0005-0000-0000-0000FC280000}"/>
    <cellStyle name="Normal 65 2 2 2 2 3" xfId="10273" xr:uid="{00000000-0005-0000-0000-0000FD280000}"/>
    <cellStyle name="Normal 65 2 2 2 2 4" xfId="7387" xr:uid="{00000000-0005-0000-0000-0000FE280000}"/>
    <cellStyle name="Normal 65 2 2 2 2 5" xfId="12601" xr:uid="{00000000-0005-0000-0000-0000FF280000}"/>
    <cellStyle name="Normal 65 2 2 2 2 6" xfId="5562" xr:uid="{00000000-0005-0000-0000-000000290000}"/>
    <cellStyle name="Normal 65 2 2 2 3" xfId="3216" xr:uid="{00000000-0005-0000-0000-000001290000}"/>
    <cellStyle name="Normal 65 2 2 2 3 2" xfId="13882" xr:uid="{00000000-0005-0000-0000-000002290000}"/>
    <cellStyle name="Normal 65 2 2 2 3 3" xfId="10274" xr:uid="{00000000-0005-0000-0000-000003290000}"/>
    <cellStyle name="Normal 65 2 2 2 4" xfId="10275" xr:uid="{00000000-0005-0000-0000-000004290000}"/>
    <cellStyle name="Normal 65 2 2 2 5" xfId="6855" xr:uid="{00000000-0005-0000-0000-000005290000}"/>
    <cellStyle name="Normal 65 2 2 2 6" xfId="12069" xr:uid="{00000000-0005-0000-0000-000006290000}"/>
    <cellStyle name="Normal 65 2 2 2 7" xfId="5030" xr:uid="{00000000-0005-0000-0000-000007290000}"/>
    <cellStyle name="Normal 65 2 2 3" xfId="1790" xr:uid="{00000000-0005-0000-0000-000008290000}"/>
    <cellStyle name="Normal 65 2 2 3 2" xfId="3747" xr:uid="{00000000-0005-0000-0000-000009290000}"/>
    <cellStyle name="Normal 65 2 2 3 2 2" xfId="14413" xr:uid="{00000000-0005-0000-0000-00000A290000}"/>
    <cellStyle name="Normal 65 2 2 3 2 3" xfId="10276" xr:uid="{00000000-0005-0000-0000-00000B290000}"/>
    <cellStyle name="Normal 65 2 2 3 3" xfId="10277" xr:uid="{00000000-0005-0000-0000-00000C290000}"/>
    <cellStyle name="Normal 65 2 2 3 4" xfId="7386" xr:uid="{00000000-0005-0000-0000-00000D290000}"/>
    <cellStyle name="Normal 65 2 2 3 5" xfId="12600" xr:uid="{00000000-0005-0000-0000-00000E290000}"/>
    <cellStyle name="Normal 65 2 2 3 6" xfId="5561" xr:uid="{00000000-0005-0000-0000-00000F290000}"/>
    <cellStyle name="Normal 65 2 2 4" xfId="2849" xr:uid="{00000000-0005-0000-0000-000010290000}"/>
    <cellStyle name="Normal 65 2 2 4 2" xfId="13515" xr:uid="{00000000-0005-0000-0000-000011290000}"/>
    <cellStyle name="Normal 65 2 2 4 3" xfId="10278" xr:uid="{00000000-0005-0000-0000-000012290000}"/>
    <cellStyle name="Normal 65 2 2 5" xfId="10279" xr:uid="{00000000-0005-0000-0000-000013290000}"/>
    <cellStyle name="Normal 65 2 2 6" xfId="6488" xr:uid="{00000000-0005-0000-0000-000014290000}"/>
    <cellStyle name="Normal 65 2 2 7" xfId="11702" xr:uid="{00000000-0005-0000-0000-000015290000}"/>
    <cellStyle name="Normal 65 2 2 8" xfId="4663" xr:uid="{00000000-0005-0000-0000-000016290000}"/>
    <cellStyle name="Normal 65 2 3" xfId="935" xr:uid="{00000000-0005-0000-0000-000017290000}"/>
    <cellStyle name="Normal 65 2 3 2" xfId="1792" xr:uid="{00000000-0005-0000-0000-000018290000}"/>
    <cellStyle name="Normal 65 2 3 2 2" xfId="3749" xr:uid="{00000000-0005-0000-0000-000019290000}"/>
    <cellStyle name="Normal 65 2 3 2 2 2" xfId="14415" xr:uid="{00000000-0005-0000-0000-00001A290000}"/>
    <cellStyle name="Normal 65 2 3 2 2 3" xfId="10280" xr:uid="{00000000-0005-0000-0000-00001B290000}"/>
    <cellStyle name="Normal 65 2 3 2 3" xfId="10281" xr:uid="{00000000-0005-0000-0000-00001C290000}"/>
    <cellStyle name="Normal 65 2 3 2 4" xfId="7388" xr:uid="{00000000-0005-0000-0000-00001D290000}"/>
    <cellStyle name="Normal 65 2 3 2 5" xfId="12602" xr:uid="{00000000-0005-0000-0000-00001E290000}"/>
    <cellStyle name="Normal 65 2 3 2 6" xfId="5563" xr:uid="{00000000-0005-0000-0000-00001F290000}"/>
    <cellStyle name="Normal 65 2 3 3" xfId="2987" xr:uid="{00000000-0005-0000-0000-000020290000}"/>
    <cellStyle name="Normal 65 2 3 3 2" xfId="13653" xr:uid="{00000000-0005-0000-0000-000021290000}"/>
    <cellStyle name="Normal 65 2 3 3 3" xfId="10282" xr:uid="{00000000-0005-0000-0000-000022290000}"/>
    <cellStyle name="Normal 65 2 3 4" xfId="10283" xr:uid="{00000000-0005-0000-0000-000023290000}"/>
    <cellStyle name="Normal 65 2 3 5" xfId="6626" xr:uid="{00000000-0005-0000-0000-000024290000}"/>
    <cellStyle name="Normal 65 2 3 6" xfId="11840" xr:uid="{00000000-0005-0000-0000-000025290000}"/>
    <cellStyle name="Normal 65 2 3 7" xfId="4801" xr:uid="{00000000-0005-0000-0000-000026290000}"/>
    <cellStyle name="Normal 65 2 4" xfId="1789" xr:uid="{00000000-0005-0000-0000-000027290000}"/>
    <cellStyle name="Normal 65 2 4 2" xfId="3746" xr:uid="{00000000-0005-0000-0000-000028290000}"/>
    <cellStyle name="Normal 65 2 4 2 2" xfId="14412" xr:uid="{00000000-0005-0000-0000-000029290000}"/>
    <cellStyle name="Normal 65 2 4 2 3" xfId="10284" xr:uid="{00000000-0005-0000-0000-00002A290000}"/>
    <cellStyle name="Normal 65 2 4 3" xfId="10285" xr:uid="{00000000-0005-0000-0000-00002B290000}"/>
    <cellStyle name="Normal 65 2 4 4" xfId="7385" xr:uid="{00000000-0005-0000-0000-00002C290000}"/>
    <cellStyle name="Normal 65 2 4 5" xfId="12599" xr:uid="{00000000-0005-0000-0000-00002D290000}"/>
    <cellStyle name="Normal 65 2 4 6" xfId="5560" xr:uid="{00000000-0005-0000-0000-00002E290000}"/>
    <cellStyle name="Normal 65 2 5" xfId="2242" xr:uid="{00000000-0005-0000-0000-00002F290000}"/>
    <cellStyle name="Normal 65 2 5 2" xfId="4095" xr:uid="{00000000-0005-0000-0000-000030290000}"/>
    <cellStyle name="Normal 65 2 5 2 2" xfId="14758" xr:uid="{00000000-0005-0000-0000-000031290000}"/>
    <cellStyle name="Normal 65 2 5 2 3" xfId="10286" xr:uid="{00000000-0005-0000-0000-000032290000}"/>
    <cellStyle name="Normal 65 2 5 3" xfId="10287" xr:uid="{00000000-0005-0000-0000-000033290000}"/>
    <cellStyle name="Normal 65 2 5 4" xfId="7734" xr:uid="{00000000-0005-0000-0000-000034290000}"/>
    <cellStyle name="Normal 65 2 5 5" xfId="12945" xr:uid="{00000000-0005-0000-0000-000035290000}"/>
    <cellStyle name="Normal 65 2 5 6" xfId="5906" xr:uid="{00000000-0005-0000-0000-000036290000}"/>
    <cellStyle name="Normal 65 2 6" xfId="2386" xr:uid="{00000000-0005-0000-0000-000037290000}"/>
    <cellStyle name="Normal 65 2 6 2" xfId="4230" xr:uid="{00000000-0005-0000-0000-000038290000}"/>
    <cellStyle name="Normal 65 2 6 2 2" xfId="14893" xr:uid="{00000000-0005-0000-0000-000039290000}"/>
    <cellStyle name="Normal 65 2 6 2 3" xfId="10288" xr:uid="{00000000-0005-0000-0000-00003A290000}"/>
    <cellStyle name="Normal 65 2 6 3" xfId="7869" xr:uid="{00000000-0005-0000-0000-00003B290000}"/>
    <cellStyle name="Normal 65 2 6 4" xfId="13080" xr:uid="{00000000-0005-0000-0000-00003C290000}"/>
    <cellStyle name="Normal 65 2 6 5" xfId="6041" xr:uid="{00000000-0005-0000-0000-00003D290000}"/>
    <cellStyle name="Normal 65 2 7" xfId="2714" xr:uid="{00000000-0005-0000-0000-00003E290000}"/>
    <cellStyle name="Normal 65 2 7 2" xfId="13380" xr:uid="{00000000-0005-0000-0000-00003F290000}"/>
    <cellStyle name="Normal 65 2 7 3" xfId="10289" xr:uid="{00000000-0005-0000-0000-000040290000}"/>
    <cellStyle name="Normal 65 2 8" xfId="10290" xr:uid="{00000000-0005-0000-0000-000041290000}"/>
    <cellStyle name="Normal 65 2 9" xfId="6353" xr:uid="{00000000-0005-0000-0000-000042290000}"/>
    <cellStyle name="Normal 65 3" xfId="994" xr:uid="{00000000-0005-0000-0000-000043290000}"/>
    <cellStyle name="Normal 66" xfId="368" xr:uid="{00000000-0005-0000-0000-000044290000}"/>
    <cellStyle name="Normal 66 2" xfId="593" xr:uid="{00000000-0005-0000-0000-000045290000}"/>
    <cellStyle name="Normal 66 2 2" xfId="2244" xr:uid="{00000000-0005-0000-0000-000046290000}"/>
    <cellStyle name="Normal 66 3" xfId="485" xr:uid="{00000000-0005-0000-0000-000047290000}"/>
    <cellStyle name="Normal 66 3 2" xfId="1045" xr:uid="{00000000-0005-0000-0000-000048290000}"/>
    <cellStyle name="Normal 66 3 2 2" xfId="1794" xr:uid="{00000000-0005-0000-0000-000049290000}"/>
    <cellStyle name="Normal 66 3 2 2 2" xfId="3751" xr:uid="{00000000-0005-0000-0000-00004A290000}"/>
    <cellStyle name="Normal 66 3 2 2 2 2" xfId="14417" xr:uid="{00000000-0005-0000-0000-00004B290000}"/>
    <cellStyle name="Normal 66 3 2 2 2 3" xfId="10291" xr:uid="{00000000-0005-0000-0000-00004C290000}"/>
    <cellStyle name="Normal 66 3 2 2 3" xfId="10292" xr:uid="{00000000-0005-0000-0000-00004D290000}"/>
    <cellStyle name="Normal 66 3 2 2 4" xfId="7390" xr:uid="{00000000-0005-0000-0000-00004E290000}"/>
    <cellStyle name="Normal 66 3 2 2 5" xfId="12604" xr:uid="{00000000-0005-0000-0000-00004F290000}"/>
    <cellStyle name="Normal 66 3 2 2 6" xfId="5565" xr:uid="{00000000-0005-0000-0000-000050290000}"/>
    <cellStyle name="Normal 66 3 2 3" xfId="3077" xr:uid="{00000000-0005-0000-0000-000051290000}"/>
    <cellStyle name="Normal 66 3 2 3 2" xfId="13743" xr:uid="{00000000-0005-0000-0000-000052290000}"/>
    <cellStyle name="Normal 66 3 2 3 3" xfId="10293" xr:uid="{00000000-0005-0000-0000-000053290000}"/>
    <cellStyle name="Normal 66 3 2 4" xfId="10294" xr:uid="{00000000-0005-0000-0000-000054290000}"/>
    <cellStyle name="Normal 66 3 2 5" xfId="6716" xr:uid="{00000000-0005-0000-0000-000055290000}"/>
    <cellStyle name="Normal 66 3 2 6" xfId="11930" xr:uid="{00000000-0005-0000-0000-000056290000}"/>
    <cellStyle name="Normal 66 3 2 7" xfId="4891" xr:uid="{00000000-0005-0000-0000-000057290000}"/>
    <cellStyle name="Normal 66 3 3" xfId="1793" xr:uid="{00000000-0005-0000-0000-000058290000}"/>
    <cellStyle name="Normal 66 3 3 2" xfId="3750" xr:uid="{00000000-0005-0000-0000-000059290000}"/>
    <cellStyle name="Normal 66 3 3 2 2" xfId="14416" xr:uid="{00000000-0005-0000-0000-00005A290000}"/>
    <cellStyle name="Normal 66 3 3 2 3" xfId="10295" xr:uid="{00000000-0005-0000-0000-00005B290000}"/>
    <cellStyle name="Normal 66 3 3 3" xfId="10296" xr:uid="{00000000-0005-0000-0000-00005C290000}"/>
    <cellStyle name="Normal 66 3 3 4" xfId="7389" xr:uid="{00000000-0005-0000-0000-00005D290000}"/>
    <cellStyle name="Normal 66 3 3 5" xfId="12603" xr:uid="{00000000-0005-0000-0000-00005E290000}"/>
    <cellStyle name="Normal 66 3 3 6" xfId="5564" xr:uid="{00000000-0005-0000-0000-00005F290000}"/>
    <cellStyle name="Normal 66 3 4" xfId="2625" xr:uid="{00000000-0005-0000-0000-000060290000}"/>
    <cellStyle name="Normal 66 3 4 2" xfId="13291" xr:uid="{00000000-0005-0000-0000-000061290000}"/>
    <cellStyle name="Normal 66 3 4 3" xfId="10297" xr:uid="{00000000-0005-0000-0000-000062290000}"/>
    <cellStyle name="Normal 66 3 5" xfId="10298" xr:uid="{00000000-0005-0000-0000-000063290000}"/>
    <cellStyle name="Normal 66 3 6" xfId="6264" xr:uid="{00000000-0005-0000-0000-000064290000}"/>
    <cellStyle name="Normal 66 3 7" xfId="11478" xr:uid="{00000000-0005-0000-0000-000065290000}"/>
    <cellStyle name="Normal 66 3 8" xfId="4439" xr:uid="{00000000-0005-0000-0000-000066290000}"/>
    <cellStyle name="Normal 66 4" xfId="692" xr:uid="{00000000-0005-0000-0000-000067290000}"/>
    <cellStyle name="Normal 66 4 2" xfId="1158" xr:uid="{00000000-0005-0000-0000-000068290000}"/>
    <cellStyle name="Normal 66 4 2 2" xfId="1796" xr:uid="{00000000-0005-0000-0000-000069290000}"/>
    <cellStyle name="Normal 66 4 2 2 2" xfId="3753" xr:uid="{00000000-0005-0000-0000-00006A290000}"/>
    <cellStyle name="Normal 66 4 2 2 2 2" xfId="14419" xr:uid="{00000000-0005-0000-0000-00006B290000}"/>
    <cellStyle name="Normal 66 4 2 2 2 3" xfId="10299" xr:uid="{00000000-0005-0000-0000-00006C290000}"/>
    <cellStyle name="Normal 66 4 2 2 3" xfId="10300" xr:uid="{00000000-0005-0000-0000-00006D290000}"/>
    <cellStyle name="Normal 66 4 2 2 4" xfId="7392" xr:uid="{00000000-0005-0000-0000-00006E290000}"/>
    <cellStyle name="Normal 66 4 2 2 5" xfId="12606" xr:uid="{00000000-0005-0000-0000-00006F290000}"/>
    <cellStyle name="Normal 66 4 2 2 6" xfId="5567" xr:uid="{00000000-0005-0000-0000-000070290000}"/>
    <cellStyle name="Normal 66 4 2 3" xfId="3127" xr:uid="{00000000-0005-0000-0000-000071290000}"/>
    <cellStyle name="Normal 66 4 2 3 2" xfId="13793" xr:uid="{00000000-0005-0000-0000-000072290000}"/>
    <cellStyle name="Normal 66 4 2 3 3" xfId="10301" xr:uid="{00000000-0005-0000-0000-000073290000}"/>
    <cellStyle name="Normal 66 4 2 4" xfId="10302" xr:uid="{00000000-0005-0000-0000-000074290000}"/>
    <cellStyle name="Normal 66 4 2 5" xfId="6766" xr:uid="{00000000-0005-0000-0000-000075290000}"/>
    <cellStyle name="Normal 66 4 2 6" xfId="11980" xr:uid="{00000000-0005-0000-0000-000076290000}"/>
    <cellStyle name="Normal 66 4 2 7" xfId="4941" xr:uid="{00000000-0005-0000-0000-000077290000}"/>
    <cellStyle name="Normal 66 4 3" xfId="1795" xr:uid="{00000000-0005-0000-0000-000078290000}"/>
    <cellStyle name="Normal 66 4 3 2" xfId="3752" xr:uid="{00000000-0005-0000-0000-000079290000}"/>
    <cellStyle name="Normal 66 4 3 2 2" xfId="14418" xr:uid="{00000000-0005-0000-0000-00007A290000}"/>
    <cellStyle name="Normal 66 4 3 2 3" xfId="10303" xr:uid="{00000000-0005-0000-0000-00007B290000}"/>
    <cellStyle name="Normal 66 4 3 3" xfId="10304" xr:uid="{00000000-0005-0000-0000-00007C290000}"/>
    <cellStyle name="Normal 66 4 3 4" xfId="7391" xr:uid="{00000000-0005-0000-0000-00007D290000}"/>
    <cellStyle name="Normal 66 4 3 5" xfId="12605" xr:uid="{00000000-0005-0000-0000-00007E290000}"/>
    <cellStyle name="Normal 66 4 3 6" xfId="5566" xr:uid="{00000000-0005-0000-0000-00007F290000}"/>
    <cellStyle name="Normal 66 4 4" xfId="2760" xr:uid="{00000000-0005-0000-0000-000080290000}"/>
    <cellStyle name="Normal 66 4 4 2" xfId="13426" xr:uid="{00000000-0005-0000-0000-000081290000}"/>
    <cellStyle name="Normal 66 4 4 3" xfId="10305" xr:uid="{00000000-0005-0000-0000-000082290000}"/>
    <cellStyle name="Normal 66 4 5" xfId="10306" xr:uid="{00000000-0005-0000-0000-000083290000}"/>
    <cellStyle name="Normal 66 4 6" xfId="6399" xr:uid="{00000000-0005-0000-0000-000084290000}"/>
    <cellStyle name="Normal 66 4 7" xfId="11613" xr:uid="{00000000-0005-0000-0000-000085290000}"/>
    <cellStyle name="Normal 66 4 8" xfId="4574" xr:uid="{00000000-0005-0000-0000-000086290000}"/>
    <cellStyle name="Normal 66 5" xfId="843" xr:uid="{00000000-0005-0000-0000-000087290000}"/>
    <cellStyle name="Normal 66 5 2" xfId="1797" xr:uid="{00000000-0005-0000-0000-000088290000}"/>
    <cellStyle name="Normal 66 5 2 2" xfId="3754" xr:uid="{00000000-0005-0000-0000-000089290000}"/>
    <cellStyle name="Normal 66 5 2 2 2" xfId="14420" xr:uid="{00000000-0005-0000-0000-00008A290000}"/>
    <cellStyle name="Normal 66 5 2 2 3" xfId="10307" xr:uid="{00000000-0005-0000-0000-00008B290000}"/>
    <cellStyle name="Normal 66 5 2 3" xfId="10308" xr:uid="{00000000-0005-0000-0000-00008C290000}"/>
    <cellStyle name="Normal 66 5 2 4" xfId="7393" xr:uid="{00000000-0005-0000-0000-00008D290000}"/>
    <cellStyle name="Normal 66 5 2 5" xfId="12607" xr:uid="{00000000-0005-0000-0000-00008E290000}"/>
    <cellStyle name="Normal 66 5 2 6" xfId="5568" xr:uid="{00000000-0005-0000-0000-00008F290000}"/>
    <cellStyle name="Normal 66 5 3" xfId="2898" xr:uid="{00000000-0005-0000-0000-000090290000}"/>
    <cellStyle name="Normal 66 5 3 2" xfId="13564" xr:uid="{00000000-0005-0000-0000-000091290000}"/>
    <cellStyle name="Normal 66 5 3 3" xfId="10309" xr:uid="{00000000-0005-0000-0000-000092290000}"/>
    <cellStyle name="Normal 66 5 4" xfId="10310" xr:uid="{00000000-0005-0000-0000-000093290000}"/>
    <cellStyle name="Normal 66 5 5" xfId="6537" xr:uid="{00000000-0005-0000-0000-000094290000}"/>
    <cellStyle name="Normal 66 5 6" xfId="11751" xr:uid="{00000000-0005-0000-0000-000095290000}"/>
    <cellStyle name="Normal 66 5 7" xfId="4712" xr:uid="{00000000-0005-0000-0000-000096290000}"/>
    <cellStyle name="Normal 66 6" xfId="2149" xr:uid="{00000000-0005-0000-0000-000097290000}"/>
    <cellStyle name="Normal 66 6 2" xfId="4005" xr:uid="{00000000-0005-0000-0000-000098290000}"/>
    <cellStyle name="Normal 66 6 2 2" xfId="14668" xr:uid="{00000000-0005-0000-0000-000099290000}"/>
    <cellStyle name="Normal 66 6 2 3" xfId="10311" xr:uid="{00000000-0005-0000-0000-00009A290000}"/>
    <cellStyle name="Normal 66 6 3" xfId="10312" xr:uid="{00000000-0005-0000-0000-00009B290000}"/>
    <cellStyle name="Normal 66 6 4" xfId="7644" xr:uid="{00000000-0005-0000-0000-00009C290000}"/>
    <cellStyle name="Normal 66 6 5" xfId="12855" xr:uid="{00000000-0005-0000-0000-00009D290000}"/>
    <cellStyle name="Normal 66 6 6" xfId="5816" xr:uid="{00000000-0005-0000-0000-00009E290000}"/>
    <cellStyle name="Normal 66 7" xfId="2297" xr:uid="{00000000-0005-0000-0000-00009F290000}"/>
    <cellStyle name="Normal 66 7 2" xfId="4141" xr:uid="{00000000-0005-0000-0000-0000A0290000}"/>
    <cellStyle name="Normal 66 7 2 2" xfId="14804" xr:uid="{00000000-0005-0000-0000-0000A1290000}"/>
    <cellStyle name="Normal 66 7 2 3" xfId="10313" xr:uid="{00000000-0005-0000-0000-0000A2290000}"/>
    <cellStyle name="Normal 66 7 3" xfId="7780" xr:uid="{00000000-0005-0000-0000-0000A3290000}"/>
    <cellStyle name="Normal 66 7 4" xfId="12991" xr:uid="{00000000-0005-0000-0000-0000A4290000}"/>
    <cellStyle name="Normal 66 7 5" xfId="5952" xr:uid="{00000000-0005-0000-0000-0000A5290000}"/>
    <cellStyle name="Normal 67" xfId="486" xr:uid="{00000000-0005-0000-0000-0000A6290000}"/>
    <cellStyle name="Normal 67 10" xfId="6265" xr:uid="{00000000-0005-0000-0000-0000A7290000}"/>
    <cellStyle name="Normal 67 11" xfId="11479" xr:uid="{00000000-0005-0000-0000-0000A8290000}"/>
    <cellStyle name="Normal 67 12" xfId="4440" xr:uid="{00000000-0005-0000-0000-0000A9290000}"/>
    <cellStyle name="Normal 67 2" xfId="693" xr:uid="{00000000-0005-0000-0000-0000AA290000}"/>
    <cellStyle name="Normal 67 2 2" xfId="1159" xr:uid="{00000000-0005-0000-0000-0000AB290000}"/>
    <cellStyle name="Normal 67 2 2 2" xfId="1800" xr:uid="{00000000-0005-0000-0000-0000AC290000}"/>
    <cellStyle name="Normal 67 2 2 2 2" xfId="3757" xr:uid="{00000000-0005-0000-0000-0000AD290000}"/>
    <cellStyle name="Normal 67 2 2 2 2 2" xfId="14423" xr:uid="{00000000-0005-0000-0000-0000AE290000}"/>
    <cellStyle name="Normal 67 2 2 2 2 3" xfId="10314" xr:uid="{00000000-0005-0000-0000-0000AF290000}"/>
    <cellStyle name="Normal 67 2 2 2 3" xfId="10315" xr:uid="{00000000-0005-0000-0000-0000B0290000}"/>
    <cellStyle name="Normal 67 2 2 2 4" xfId="7396" xr:uid="{00000000-0005-0000-0000-0000B1290000}"/>
    <cellStyle name="Normal 67 2 2 2 5" xfId="12610" xr:uid="{00000000-0005-0000-0000-0000B2290000}"/>
    <cellStyle name="Normal 67 2 2 2 6" xfId="5571" xr:uid="{00000000-0005-0000-0000-0000B3290000}"/>
    <cellStyle name="Normal 67 2 2 3" xfId="3128" xr:uid="{00000000-0005-0000-0000-0000B4290000}"/>
    <cellStyle name="Normal 67 2 2 3 2" xfId="13794" xr:uid="{00000000-0005-0000-0000-0000B5290000}"/>
    <cellStyle name="Normal 67 2 2 3 3" xfId="10316" xr:uid="{00000000-0005-0000-0000-0000B6290000}"/>
    <cellStyle name="Normal 67 2 2 4" xfId="10317" xr:uid="{00000000-0005-0000-0000-0000B7290000}"/>
    <cellStyle name="Normal 67 2 2 5" xfId="6767" xr:uid="{00000000-0005-0000-0000-0000B8290000}"/>
    <cellStyle name="Normal 67 2 2 6" xfId="11981" xr:uid="{00000000-0005-0000-0000-0000B9290000}"/>
    <cellStyle name="Normal 67 2 2 7" xfId="4942" xr:uid="{00000000-0005-0000-0000-0000BA290000}"/>
    <cellStyle name="Normal 67 2 3" xfId="1799" xr:uid="{00000000-0005-0000-0000-0000BB290000}"/>
    <cellStyle name="Normal 67 2 3 2" xfId="3756" xr:uid="{00000000-0005-0000-0000-0000BC290000}"/>
    <cellStyle name="Normal 67 2 3 2 2" xfId="14422" xr:uid="{00000000-0005-0000-0000-0000BD290000}"/>
    <cellStyle name="Normal 67 2 3 2 3" xfId="10318" xr:uid="{00000000-0005-0000-0000-0000BE290000}"/>
    <cellStyle name="Normal 67 2 3 3" xfId="10319" xr:uid="{00000000-0005-0000-0000-0000BF290000}"/>
    <cellStyle name="Normal 67 2 3 4" xfId="7395" xr:uid="{00000000-0005-0000-0000-0000C0290000}"/>
    <cellStyle name="Normal 67 2 3 5" xfId="12609" xr:uid="{00000000-0005-0000-0000-0000C1290000}"/>
    <cellStyle name="Normal 67 2 3 6" xfId="5570" xr:uid="{00000000-0005-0000-0000-0000C2290000}"/>
    <cellStyle name="Normal 67 2 4" xfId="2761" xr:uid="{00000000-0005-0000-0000-0000C3290000}"/>
    <cellStyle name="Normal 67 2 4 2" xfId="13427" xr:uid="{00000000-0005-0000-0000-0000C4290000}"/>
    <cellStyle name="Normal 67 2 4 3" xfId="10320" xr:uid="{00000000-0005-0000-0000-0000C5290000}"/>
    <cellStyle name="Normal 67 2 5" xfId="10321" xr:uid="{00000000-0005-0000-0000-0000C6290000}"/>
    <cellStyle name="Normal 67 2 6" xfId="6400" xr:uid="{00000000-0005-0000-0000-0000C7290000}"/>
    <cellStyle name="Normal 67 2 7" xfId="11614" xr:uid="{00000000-0005-0000-0000-0000C8290000}"/>
    <cellStyle name="Normal 67 2 8" xfId="4575" xr:uid="{00000000-0005-0000-0000-0000C9290000}"/>
    <cellStyle name="Normal 67 3" xfId="844" xr:uid="{00000000-0005-0000-0000-0000CA290000}"/>
    <cellStyle name="Normal 67 3 2" xfId="1801" xr:uid="{00000000-0005-0000-0000-0000CB290000}"/>
    <cellStyle name="Normal 67 3 2 2" xfId="3758" xr:uid="{00000000-0005-0000-0000-0000CC290000}"/>
    <cellStyle name="Normal 67 3 2 2 2" xfId="14424" xr:uid="{00000000-0005-0000-0000-0000CD290000}"/>
    <cellStyle name="Normal 67 3 2 2 3" xfId="10322" xr:uid="{00000000-0005-0000-0000-0000CE290000}"/>
    <cellStyle name="Normal 67 3 2 3" xfId="10323" xr:uid="{00000000-0005-0000-0000-0000CF290000}"/>
    <cellStyle name="Normal 67 3 2 4" xfId="7397" xr:uid="{00000000-0005-0000-0000-0000D0290000}"/>
    <cellStyle name="Normal 67 3 2 5" xfId="12611" xr:uid="{00000000-0005-0000-0000-0000D1290000}"/>
    <cellStyle name="Normal 67 3 2 6" xfId="5572" xr:uid="{00000000-0005-0000-0000-0000D2290000}"/>
    <cellStyle name="Normal 67 3 3" xfId="2899" xr:uid="{00000000-0005-0000-0000-0000D3290000}"/>
    <cellStyle name="Normal 67 3 3 2" xfId="13565" xr:uid="{00000000-0005-0000-0000-0000D4290000}"/>
    <cellStyle name="Normal 67 3 3 3" xfId="10324" xr:uid="{00000000-0005-0000-0000-0000D5290000}"/>
    <cellStyle name="Normal 67 3 4" xfId="10325" xr:uid="{00000000-0005-0000-0000-0000D6290000}"/>
    <cellStyle name="Normal 67 3 5" xfId="6538" xr:uid="{00000000-0005-0000-0000-0000D7290000}"/>
    <cellStyle name="Normal 67 3 6" xfId="11752" xr:uid="{00000000-0005-0000-0000-0000D8290000}"/>
    <cellStyle name="Normal 67 3 7" xfId="4713" xr:uid="{00000000-0005-0000-0000-0000D9290000}"/>
    <cellStyle name="Normal 67 4" xfId="1798" xr:uid="{00000000-0005-0000-0000-0000DA290000}"/>
    <cellStyle name="Normal 67 4 2" xfId="3755" xr:uid="{00000000-0005-0000-0000-0000DB290000}"/>
    <cellStyle name="Normal 67 4 2 2" xfId="14421" xr:uid="{00000000-0005-0000-0000-0000DC290000}"/>
    <cellStyle name="Normal 67 4 2 3" xfId="10326" xr:uid="{00000000-0005-0000-0000-0000DD290000}"/>
    <cellStyle name="Normal 67 4 3" xfId="10327" xr:uid="{00000000-0005-0000-0000-0000DE290000}"/>
    <cellStyle name="Normal 67 4 4" xfId="7394" xr:uid="{00000000-0005-0000-0000-0000DF290000}"/>
    <cellStyle name="Normal 67 4 5" xfId="12608" xr:uid="{00000000-0005-0000-0000-0000E0290000}"/>
    <cellStyle name="Normal 67 4 6" xfId="5569" xr:uid="{00000000-0005-0000-0000-0000E1290000}"/>
    <cellStyle name="Normal 67 5" xfId="2150" xr:uid="{00000000-0005-0000-0000-0000E2290000}"/>
    <cellStyle name="Normal 67 5 2" xfId="4006" xr:uid="{00000000-0005-0000-0000-0000E3290000}"/>
    <cellStyle name="Normal 67 5 2 2" xfId="14669" xr:uid="{00000000-0005-0000-0000-0000E4290000}"/>
    <cellStyle name="Normal 67 5 2 3" xfId="10328" xr:uid="{00000000-0005-0000-0000-0000E5290000}"/>
    <cellStyle name="Normal 67 5 3" xfId="10329" xr:uid="{00000000-0005-0000-0000-0000E6290000}"/>
    <cellStyle name="Normal 67 5 4" xfId="7645" xr:uid="{00000000-0005-0000-0000-0000E7290000}"/>
    <cellStyle name="Normal 67 5 5" xfId="12856" xr:uid="{00000000-0005-0000-0000-0000E8290000}"/>
    <cellStyle name="Normal 67 5 6" xfId="5817" xr:uid="{00000000-0005-0000-0000-0000E9290000}"/>
    <cellStyle name="Normal 67 6" xfId="2246" xr:uid="{00000000-0005-0000-0000-0000EA290000}"/>
    <cellStyle name="Normal 67 7" xfId="2298" xr:uid="{00000000-0005-0000-0000-0000EB290000}"/>
    <cellStyle name="Normal 67 7 2" xfId="4142" xr:uid="{00000000-0005-0000-0000-0000EC290000}"/>
    <cellStyle name="Normal 67 7 2 2" xfId="14805" xr:uid="{00000000-0005-0000-0000-0000ED290000}"/>
    <cellStyle name="Normal 67 7 2 3" xfId="10330" xr:uid="{00000000-0005-0000-0000-0000EE290000}"/>
    <cellStyle name="Normal 67 7 3" xfId="7781" xr:uid="{00000000-0005-0000-0000-0000EF290000}"/>
    <cellStyle name="Normal 67 7 4" xfId="12992" xr:uid="{00000000-0005-0000-0000-0000F0290000}"/>
    <cellStyle name="Normal 67 7 5" xfId="5953" xr:uid="{00000000-0005-0000-0000-0000F1290000}"/>
    <cellStyle name="Normal 67 8" xfId="2626" xr:uid="{00000000-0005-0000-0000-0000F2290000}"/>
    <cellStyle name="Normal 67 8 2" xfId="13292" xr:uid="{00000000-0005-0000-0000-0000F3290000}"/>
    <cellStyle name="Normal 67 8 3" xfId="10331" xr:uid="{00000000-0005-0000-0000-0000F4290000}"/>
    <cellStyle name="Normal 67 9" xfId="10332" xr:uid="{00000000-0005-0000-0000-0000F5290000}"/>
    <cellStyle name="Normal 68" xfId="608" xr:uid="{00000000-0005-0000-0000-0000F6290000}"/>
    <cellStyle name="Normal 68 2" xfId="2134" xr:uid="{00000000-0005-0000-0000-0000F7290000}"/>
    <cellStyle name="Normal 69" xfId="375" xr:uid="{00000000-0005-0000-0000-0000F8290000}"/>
    <cellStyle name="Normal 69 2" xfId="2162" xr:uid="{00000000-0005-0000-0000-0000F9290000}"/>
    <cellStyle name="Normal 69 2 2" xfId="4016" xr:uid="{00000000-0005-0000-0000-0000FA290000}"/>
    <cellStyle name="Normal 69 2 2 2" xfId="14679" xr:uid="{00000000-0005-0000-0000-0000FB290000}"/>
    <cellStyle name="Normal 69 2 2 3" xfId="10333" xr:uid="{00000000-0005-0000-0000-0000FC290000}"/>
    <cellStyle name="Normal 69 2 3" xfId="10334" xr:uid="{00000000-0005-0000-0000-0000FD290000}"/>
    <cellStyle name="Normal 69 2 4" xfId="7655" xr:uid="{00000000-0005-0000-0000-0000FE290000}"/>
    <cellStyle name="Normal 69 2 5" xfId="12866" xr:uid="{00000000-0005-0000-0000-0000FF290000}"/>
    <cellStyle name="Normal 69 2 6" xfId="5827" xr:uid="{00000000-0005-0000-0000-0000002A0000}"/>
    <cellStyle name="Normal 7" xfId="25" xr:uid="{00000000-0005-0000-0000-0000012A0000}"/>
    <cellStyle name="Normal 7 2" xfId="39" xr:uid="{00000000-0005-0000-0000-0000022A0000}"/>
    <cellStyle name="Normal 7 2 2" xfId="568" xr:uid="{00000000-0005-0000-0000-0000032A0000}"/>
    <cellStyle name="Normal 7 2 2 2" xfId="1097" xr:uid="{00000000-0005-0000-0000-0000042A0000}"/>
    <cellStyle name="Normal 7 2 3" xfId="460" xr:uid="{00000000-0005-0000-0000-0000052A0000}"/>
    <cellStyle name="Normal 7 2 4" xfId="344" xr:uid="{00000000-0005-0000-0000-0000062A0000}"/>
    <cellStyle name="Normal 7 3" xfId="567" xr:uid="{00000000-0005-0000-0000-0000072A0000}"/>
    <cellStyle name="Normal 7 3 2" xfId="1096" xr:uid="{00000000-0005-0000-0000-0000082A0000}"/>
    <cellStyle name="Normal 7 4" xfId="378" xr:uid="{00000000-0005-0000-0000-0000092A0000}"/>
    <cellStyle name="Normal 7 5" xfId="262" xr:uid="{00000000-0005-0000-0000-00000A2A0000}"/>
    <cellStyle name="Normal 70" xfId="479" xr:uid="{00000000-0005-0000-0000-00000B2A0000}"/>
    <cellStyle name="Normal 71" xfId="642" xr:uid="{00000000-0005-0000-0000-00000C2A0000}"/>
    <cellStyle name="Normal 72" xfId="643" xr:uid="{00000000-0005-0000-0000-00000D2A0000}"/>
    <cellStyle name="Normal 73" xfId="376" xr:uid="{00000000-0005-0000-0000-00000E2A0000}"/>
    <cellStyle name="Normal 74" xfId="645" xr:uid="{00000000-0005-0000-0000-00000F2A0000}"/>
    <cellStyle name="Normal 75" xfId="644" xr:uid="{00000000-0005-0000-0000-0000102A0000}"/>
    <cellStyle name="Normal 76" xfId="646" xr:uid="{00000000-0005-0000-0000-0000112A0000}"/>
    <cellStyle name="Normal 77" xfId="726" xr:uid="{00000000-0005-0000-0000-0000122A0000}"/>
    <cellStyle name="Normal 78" xfId="783" xr:uid="{00000000-0005-0000-0000-0000132A0000}"/>
    <cellStyle name="Normal 79" xfId="784" xr:uid="{00000000-0005-0000-0000-0000142A0000}"/>
    <cellStyle name="Normal 8" xfId="40" xr:uid="{00000000-0005-0000-0000-0000152A0000}"/>
    <cellStyle name="Normal 8 2" xfId="57" xr:uid="{00000000-0005-0000-0000-0000162A0000}"/>
    <cellStyle name="Normal 8 2 2" xfId="570" xr:uid="{00000000-0005-0000-0000-0000172A0000}"/>
    <cellStyle name="Normal 8 2 2 2" xfId="1099" xr:uid="{00000000-0005-0000-0000-0000182A0000}"/>
    <cellStyle name="Normal 8 2 3" xfId="462" xr:uid="{00000000-0005-0000-0000-0000192A0000}"/>
    <cellStyle name="Normal 8 2 4" xfId="346" xr:uid="{00000000-0005-0000-0000-00001A2A0000}"/>
    <cellStyle name="Normal 8 3" xfId="569" xr:uid="{00000000-0005-0000-0000-00001B2A0000}"/>
    <cellStyle name="Normal 8 3 2" xfId="1098" xr:uid="{00000000-0005-0000-0000-00001C2A0000}"/>
    <cellStyle name="Normal 8 4" xfId="461" xr:uid="{00000000-0005-0000-0000-00001D2A0000}"/>
    <cellStyle name="Normal 8 5" xfId="345" xr:uid="{00000000-0005-0000-0000-00001E2A0000}"/>
    <cellStyle name="Normal 80" xfId="260" xr:uid="{00000000-0005-0000-0000-00001F2A0000}"/>
    <cellStyle name="Normal 81" xfId="363" xr:uid="{00000000-0005-0000-0000-0000202A0000}"/>
    <cellStyle name="Normal 82" xfId="791" xr:uid="{00000000-0005-0000-0000-0000212A0000}"/>
    <cellStyle name="Normal 83" xfId="792" xr:uid="{00000000-0005-0000-0000-0000222A0000}"/>
    <cellStyle name="Normal 84" xfId="790" xr:uid="{00000000-0005-0000-0000-0000232A0000}"/>
    <cellStyle name="Normal 85" xfId="789" xr:uid="{00000000-0005-0000-0000-0000242A0000}"/>
    <cellStyle name="Normal 86" xfId="788" xr:uid="{00000000-0005-0000-0000-0000252A0000}"/>
    <cellStyle name="Normal 87" xfId="793" xr:uid="{00000000-0005-0000-0000-0000262A0000}"/>
    <cellStyle name="Normal 88" xfId="1255" xr:uid="{00000000-0005-0000-0000-0000272A0000}"/>
    <cellStyle name="Normal 89" xfId="1256" xr:uid="{00000000-0005-0000-0000-0000282A0000}"/>
    <cellStyle name="Normal 9" xfId="47" xr:uid="{00000000-0005-0000-0000-0000292A0000}"/>
    <cellStyle name="Normal 9 2" xfId="571" xr:uid="{00000000-0005-0000-0000-00002A2A0000}"/>
    <cellStyle name="Normal 9 2 2" xfId="1100" xr:uid="{00000000-0005-0000-0000-00002B2A0000}"/>
    <cellStyle name="Normal 9 3" xfId="379" xr:uid="{00000000-0005-0000-0000-00002C2A0000}"/>
    <cellStyle name="Normal 9 4" xfId="263" xr:uid="{00000000-0005-0000-0000-00002D2A0000}"/>
    <cellStyle name="Normal 90" xfId="1254" xr:uid="{00000000-0005-0000-0000-00002E2A0000}"/>
    <cellStyle name="Normal 91" xfId="972" xr:uid="{00000000-0005-0000-0000-00002F2A0000}"/>
    <cellStyle name="Normal 92" xfId="1253" xr:uid="{00000000-0005-0000-0000-0000302A0000}"/>
    <cellStyle name="Normal 93" xfId="1251" xr:uid="{00000000-0005-0000-0000-0000312A0000}"/>
    <cellStyle name="Normal 94" xfId="948" xr:uid="{00000000-0005-0000-0000-0000322A0000}"/>
    <cellStyle name="Normal 95" xfId="1260" xr:uid="{00000000-0005-0000-0000-0000332A0000}"/>
    <cellStyle name="Normal 96" xfId="1252" xr:uid="{00000000-0005-0000-0000-0000342A0000}"/>
    <cellStyle name="Normal 97" xfId="1258" xr:uid="{00000000-0005-0000-0000-0000352A0000}"/>
    <cellStyle name="Normal 98" xfId="1257" xr:uid="{00000000-0005-0000-0000-0000362A0000}"/>
    <cellStyle name="Normal 99" xfId="1261" xr:uid="{00000000-0005-0000-0000-0000372A0000}"/>
    <cellStyle name="Normal1" xfId="83" xr:uid="{00000000-0005-0000-0000-0000382A0000}"/>
    <cellStyle name="Normal2" xfId="84" xr:uid="{00000000-0005-0000-0000-0000392A0000}"/>
    <cellStyle name="Normal3" xfId="85" xr:uid="{00000000-0005-0000-0000-00003A2A0000}"/>
    <cellStyle name="Nota 2" xfId="2090" xr:uid="{00000000-0005-0000-0000-00003B2A0000}"/>
    <cellStyle name="Nota 2 2" xfId="2426" xr:uid="{00000000-0005-0000-0000-00003C2A0000}"/>
    <cellStyle name="Nota 2 2 2" xfId="4250" xr:uid="{00000000-0005-0000-0000-00003D2A0000}"/>
    <cellStyle name="Nota 2 2 2 2" xfId="14913" xr:uid="{00000000-0005-0000-0000-00003E2A0000}"/>
    <cellStyle name="Nota 2 2 3" xfId="13101" xr:uid="{00000000-0005-0000-0000-00003F2A0000}"/>
    <cellStyle name="Percent [2]" xfId="86" xr:uid="{00000000-0005-0000-0000-0000402A0000}"/>
    <cellStyle name="Percent [2] 2" xfId="572" xr:uid="{00000000-0005-0000-0000-0000412A0000}"/>
    <cellStyle name="Percent [2] 2 2" xfId="1101" xr:uid="{00000000-0005-0000-0000-0000422A0000}"/>
    <cellStyle name="Percent [2] 3" xfId="463" xr:uid="{00000000-0005-0000-0000-0000432A0000}"/>
    <cellStyle name="Percent [2] 4" xfId="347" xr:uid="{00000000-0005-0000-0000-0000442A0000}"/>
    <cellStyle name="Percent_Sheet1" xfId="87" xr:uid="{00000000-0005-0000-0000-0000452A0000}"/>
    <cellStyle name="Percentagem 2" xfId="14951" xr:uid="{2E160CEA-2572-4B3A-8B2D-5FAA1B4A5F27}"/>
    <cellStyle name="Percentual" xfId="88" xr:uid="{00000000-0005-0000-0000-0000462A0000}"/>
    <cellStyle name="Ponto" xfId="89" xr:uid="{00000000-0005-0000-0000-0000472A0000}"/>
    <cellStyle name="Porcentagem" xfId="48" builtinId="5"/>
    <cellStyle name="Porcentagem 2" xfId="11" xr:uid="{00000000-0005-0000-0000-0000492A0000}"/>
    <cellStyle name="Porcentagem 2 2" xfId="249" xr:uid="{00000000-0005-0000-0000-00004A2A0000}"/>
    <cellStyle name="Porcentagem 2 2 2" xfId="989" xr:uid="{00000000-0005-0000-0000-00004B2A0000}"/>
    <cellStyle name="Porcentagem 2 3" xfId="938" xr:uid="{00000000-0005-0000-0000-00004C2A0000}"/>
    <cellStyle name="Porcentagem 3" xfId="33" xr:uid="{00000000-0005-0000-0000-00004D2A0000}"/>
    <cellStyle name="Porcentagem 3 2" xfId="43" xr:uid="{00000000-0005-0000-0000-00004E2A0000}"/>
    <cellStyle name="Porcentagem 3 3" xfId="573" xr:uid="{00000000-0005-0000-0000-00004F2A0000}"/>
    <cellStyle name="Porcentagem 3 4" xfId="14938" xr:uid="{9017A062-5FD6-4D2E-B570-F73F44E43A7D}"/>
    <cellStyle name="Porcentagem 3 5" xfId="14943" xr:uid="{C2A17768-F7A4-40D8-A3DE-7C1EDFD3EBF7}"/>
    <cellStyle name="Porcentagem 4" xfId="29" xr:uid="{00000000-0005-0000-0000-0000502A0000}"/>
    <cellStyle name="Porcentagem 4 2" xfId="34" xr:uid="{00000000-0005-0000-0000-0000512A0000}"/>
    <cellStyle name="Porcentagem 4 2 2" xfId="177" xr:uid="{00000000-0005-0000-0000-0000522A0000}"/>
    <cellStyle name="Porcentagem 4 2 2 2" xfId="987" xr:uid="{00000000-0005-0000-0000-0000532A0000}"/>
    <cellStyle name="Porcentagem 4 2 3" xfId="854" xr:uid="{00000000-0005-0000-0000-0000542A0000}"/>
    <cellStyle name="Porcentagem 5" xfId="62" xr:uid="{00000000-0005-0000-0000-0000552A0000}"/>
    <cellStyle name="Porcentagem 6" xfId="110" xr:uid="{00000000-0005-0000-0000-0000562A0000}"/>
    <cellStyle name="Porcentagem 6 10" xfId="236" xr:uid="{00000000-0005-0000-0000-0000572A0000}"/>
    <cellStyle name="Porcentagem 6 10 2" xfId="2516" xr:uid="{00000000-0005-0000-0000-0000582A0000}"/>
    <cellStyle name="Porcentagem 6 10 2 2" xfId="13183" xr:uid="{00000000-0005-0000-0000-0000592A0000}"/>
    <cellStyle name="Porcentagem 6 10 2 3" xfId="10335" xr:uid="{00000000-0005-0000-0000-00005A2A0000}"/>
    <cellStyle name="Porcentagem 6 10 3" xfId="10336" xr:uid="{00000000-0005-0000-0000-00005B2A0000}"/>
    <cellStyle name="Porcentagem 6 10 4" xfId="6155" xr:uid="{00000000-0005-0000-0000-00005C2A0000}"/>
    <cellStyle name="Porcentagem 6 10 5" xfId="11370" xr:uid="{00000000-0005-0000-0000-00005D2A0000}"/>
    <cellStyle name="Porcentagem 6 10 6" xfId="4331" xr:uid="{00000000-0005-0000-0000-00005E2A0000}"/>
    <cellStyle name="Porcentagem 6 11" xfId="2132" xr:uid="{00000000-0005-0000-0000-00005F2A0000}"/>
    <cellStyle name="Porcentagem 6 11 2" xfId="3990" xr:uid="{00000000-0005-0000-0000-0000602A0000}"/>
    <cellStyle name="Porcentagem 6 11 2 2" xfId="14653" xr:uid="{00000000-0005-0000-0000-0000612A0000}"/>
    <cellStyle name="Porcentagem 6 11 2 3" xfId="10337" xr:uid="{00000000-0005-0000-0000-0000622A0000}"/>
    <cellStyle name="Porcentagem 6 11 3" xfId="10338" xr:uid="{00000000-0005-0000-0000-0000632A0000}"/>
    <cellStyle name="Porcentagem 6 11 4" xfId="7629" xr:uid="{00000000-0005-0000-0000-0000642A0000}"/>
    <cellStyle name="Porcentagem 6 11 5" xfId="12840" xr:uid="{00000000-0005-0000-0000-0000652A0000}"/>
    <cellStyle name="Porcentagem 6 11 6" xfId="5801" xr:uid="{00000000-0005-0000-0000-0000662A0000}"/>
    <cellStyle name="Porcentagem 6 12" xfId="2282" xr:uid="{00000000-0005-0000-0000-0000672A0000}"/>
    <cellStyle name="Porcentagem 6 12 2" xfId="4126" xr:uid="{00000000-0005-0000-0000-0000682A0000}"/>
    <cellStyle name="Porcentagem 6 12 2 2" xfId="14789" xr:uid="{00000000-0005-0000-0000-0000692A0000}"/>
    <cellStyle name="Porcentagem 6 12 2 3" xfId="10339" xr:uid="{00000000-0005-0000-0000-00006A2A0000}"/>
    <cellStyle name="Porcentagem 6 12 3" xfId="7765" xr:uid="{00000000-0005-0000-0000-00006B2A0000}"/>
    <cellStyle name="Porcentagem 6 12 4" xfId="12976" xr:uid="{00000000-0005-0000-0000-00006C2A0000}"/>
    <cellStyle name="Porcentagem 6 12 5" xfId="5937" xr:uid="{00000000-0005-0000-0000-00006D2A0000}"/>
    <cellStyle name="Porcentagem 6 13" xfId="2467" xr:uid="{00000000-0005-0000-0000-00006E2A0000}"/>
    <cellStyle name="Porcentagem 6 13 2" xfId="10340" xr:uid="{00000000-0005-0000-0000-00006F2A0000}"/>
    <cellStyle name="Porcentagem 6 13 3" xfId="13135" xr:uid="{00000000-0005-0000-0000-0000702A0000}"/>
    <cellStyle name="Porcentagem 6 13 4" xfId="6053" xr:uid="{00000000-0005-0000-0000-0000712A0000}"/>
    <cellStyle name="Porcentagem 6 14" xfId="10341" xr:uid="{00000000-0005-0000-0000-0000722A0000}"/>
    <cellStyle name="Porcentagem 6 15" xfId="6106" xr:uid="{00000000-0005-0000-0000-0000732A0000}"/>
    <cellStyle name="Porcentagem 6 16" xfId="11322" xr:uid="{00000000-0005-0000-0000-0000742A0000}"/>
    <cellStyle name="Porcentagem 6 17" xfId="4283" xr:uid="{00000000-0005-0000-0000-0000752A0000}"/>
    <cellStyle name="Porcentagem 6 2" xfId="147" xr:uid="{00000000-0005-0000-0000-0000762A0000}"/>
    <cellStyle name="Porcentagem 6 2 10" xfId="2133" xr:uid="{00000000-0005-0000-0000-0000772A0000}"/>
    <cellStyle name="Porcentagem 6 2 10 2" xfId="3991" xr:uid="{00000000-0005-0000-0000-0000782A0000}"/>
    <cellStyle name="Porcentagem 6 2 10 2 2" xfId="14654" xr:uid="{00000000-0005-0000-0000-0000792A0000}"/>
    <cellStyle name="Porcentagem 6 2 10 2 3" xfId="10342" xr:uid="{00000000-0005-0000-0000-00007A2A0000}"/>
    <cellStyle name="Porcentagem 6 2 10 3" xfId="10343" xr:uid="{00000000-0005-0000-0000-00007B2A0000}"/>
    <cellStyle name="Porcentagem 6 2 10 4" xfId="7630" xr:uid="{00000000-0005-0000-0000-00007C2A0000}"/>
    <cellStyle name="Porcentagem 6 2 10 5" xfId="12841" xr:uid="{00000000-0005-0000-0000-00007D2A0000}"/>
    <cellStyle name="Porcentagem 6 2 10 6" xfId="5802" xr:uid="{00000000-0005-0000-0000-00007E2A0000}"/>
    <cellStyle name="Porcentagem 6 2 11" xfId="2283" xr:uid="{00000000-0005-0000-0000-00007F2A0000}"/>
    <cellStyle name="Porcentagem 6 2 11 2" xfId="4127" xr:uid="{00000000-0005-0000-0000-0000802A0000}"/>
    <cellStyle name="Porcentagem 6 2 11 2 2" xfId="14790" xr:uid="{00000000-0005-0000-0000-0000812A0000}"/>
    <cellStyle name="Porcentagem 6 2 11 2 3" xfId="10344" xr:uid="{00000000-0005-0000-0000-0000822A0000}"/>
    <cellStyle name="Porcentagem 6 2 11 3" xfId="7766" xr:uid="{00000000-0005-0000-0000-0000832A0000}"/>
    <cellStyle name="Porcentagem 6 2 11 4" xfId="12977" xr:uid="{00000000-0005-0000-0000-0000842A0000}"/>
    <cellStyle name="Porcentagem 6 2 11 5" xfId="5938" xr:uid="{00000000-0005-0000-0000-0000852A0000}"/>
    <cellStyle name="Porcentagem 6 2 12" xfId="2483" xr:uid="{00000000-0005-0000-0000-0000862A0000}"/>
    <cellStyle name="Porcentagem 6 2 12 2" xfId="10345" xr:uid="{00000000-0005-0000-0000-0000872A0000}"/>
    <cellStyle name="Porcentagem 6 2 12 3" xfId="13151" xr:uid="{00000000-0005-0000-0000-0000882A0000}"/>
    <cellStyle name="Porcentagem 6 2 12 4" xfId="6076" xr:uid="{00000000-0005-0000-0000-0000892A0000}"/>
    <cellStyle name="Porcentagem 6 2 13" xfId="10346" xr:uid="{00000000-0005-0000-0000-00008A2A0000}"/>
    <cellStyle name="Porcentagem 6 2 14" xfId="6122" xr:uid="{00000000-0005-0000-0000-00008B2A0000}"/>
    <cellStyle name="Porcentagem 6 2 15" xfId="11338" xr:uid="{00000000-0005-0000-0000-00008C2A0000}"/>
    <cellStyle name="Porcentagem 6 2 16" xfId="4299" xr:uid="{00000000-0005-0000-0000-00008D2A0000}"/>
    <cellStyle name="Porcentagem 6 2 2" xfId="575" xr:uid="{00000000-0005-0000-0000-00008E2A0000}"/>
    <cellStyle name="Porcentagem 6 2 2 10" xfId="11511" xr:uid="{00000000-0005-0000-0000-00008F2A0000}"/>
    <cellStyle name="Porcentagem 6 2 2 11" xfId="4472" xr:uid="{00000000-0005-0000-0000-0000902A0000}"/>
    <cellStyle name="Porcentagem 6 2 2 2" xfId="725" xr:uid="{00000000-0005-0000-0000-0000912A0000}"/>
    <cellStyle name="Porcentagem 6 2 2 2 2" xfId="1191" xr:uid="{00000000-0005-0000-0000-0000922A0000}"/>
    <cellStyle name="Porcentagem 6 2 2 2 2 2" xfId="1804" xr:uid="{00000000-0005-0000-0000-0000932A0000}"/>
    <cellStyle name="Porcentagem 6 2 2 2 2 2 2" xfId="3761" xr:uid="{00000000-0005-0000-0000-0000942A0000}"/>
    <cellStyle name="Porcentagem 6 2 2 2 2 2 2 2" xfId="14427" xr:uid="{00000000-0005-0000-0000-0000952A0000}"/>
    <cellStyle name="Porcentagem 6 2 2 2 2 2 2 3" xfId="10347" xr:uid="{00000000-0005-0000-0000-0000962A0000}"/>
    <cellStyle name="Porcentagem 6 2 2 2 2 2 3" xfId="10348" xr:uid="{00000000-0005-0000-0000-0000972A0000}"/>
    <cellStyle name="Porcentagem 6 2 2 2 2 2 4" xfId="7400" xr:uid="{00000000-0005-0000-0000-0000982A0000}"/>
    <cellStyle name="Porcentagem 6 2 2 2 2 2 5" xfId="12614" xr:uid="{00000000-0005-0000-0000-0000992A0000}"/>
    <cellStyle name="Porcentagem 6 2 2 2 2 2 6" xfId="5575" xr:uid="{00000000-0005-0000-0000-00009A2A0000}"/>
    <cellStyle name="Porcentagem 6 2 2 2 2 3" xfId="3160" xr:uid="{00000000-0005-0000-0000-00009B2A0000}"/>
    <cellStyle name="Porcentagem 6 2 2 2 2 3 2" xfId="13826" xr:uid="{00000000-0005-0000-0000-00009C2A0000}"/>
    <cellStyle name="Porcentagem 6 2 2 2 2 3 3" xfId="10349" xr:uid="{00000000-0005-0000-0000-00009D2A0000}"/>
    <cellStyle name="Porcentagem 6 2 2 2 2 4" xfId="10350" xr:uid="{00000000-0005-0000-0000-00009E2A0000}"/>
    <cellStyle name="Porcentagem 6 2 2 2 2 5" xfId="6799" xr:uid="{00000000-0005-0000-0000-00009F2A0000}"/>
    <cellStyle name="Porcentagem 6 2 2 2 2 6" xfId="12013" xr:uid="{00000000-0005-0000-0000-0000A02A0000}"/>
    <cellStyle name="Porcentagem 6 2 2 2 2 7" xfId="4974" xr:uid="{00000000-0005-0000-0000-0000A12A0000}"/>
    <cellStyle name="Porcentagem 6 2 2 2 3" xfId="1803" xr:uid="{00000000-0005-0000-0000-0000A22A0000}"/>
    <cellStyle name="Porcentagem 6 2 2 2 3 2" xfId="3760" xr:uid="{00000000-0005-0000-0000-0000A32A0000}"/>
    <cellStyle name="Porcentagem 6 2 2 2 3 2 2" xfId="14426" xr:uid="{00000000-0005-0000-0000-0000A42A0000}"/>
    <cellStyle name="Porcentagem 6 2 2 2 3 2 3" xfId="10351" xr:uid="{00000000-0005-0000-0000-0000A52A0000}"/>
    <cellStyle name="Porcentagem 6 2 2 2 3 3" xfId="10352" xr:uid="{00000000-0005-0000-0000-0000A62A0000}"/>
    <cellStyle name="Porcentagem 6 2 2 2 3 4" xfId="7399" xr:uid="{00000000-0005-0000-0000-0000A72A0000}"/>
    <cellStyle name="Porcentagem 6 2 2 2 3 5" xfId="12613" xr:uid="{00000000-0005-0000-0000-0000A82A0000}"/>
    <cellStyle name="Porcentagem 6 2 2 2 3 6" xfId="5574" xr:uid="{00000000-0005-0000-0000-0000A92A0000}"/>
    <cellStyle name="Porcentagem 6 2 2 2 4" xfId="2793" xr:uid="{00000000-0005-0000-0000-0000AA2A0000}"/>
    <cellStyle name="Porcentagem 6 2 2 2 4 2" xfId="13459" xr:uid="{00000000-0005-0000-0000-0000AB2A0000}"/>
    <cellStyle name="Porcentagem 6 2 2 2 4 3" xfId="10353" xr:uid="{00000000-0005-0000-0000-0000AC2A0000}"/>
    <cellStyle name="Porcentagem 6 2 2 2 5" xfId="10354" xr:uid="{00000000-0005-0000-0000-0000AD2A0000}"/>
    <cellStyle name="Porcentagem 6 2 2 2 6" xfId="6432" xr:uid="{00000000-0005-0000-0000-0000AE2A0000}"/>
    <cellStyle name="Porcentagem 6 2 2 2 7" xfId="11646" xr:uid="{00000000-0005-0000-0000-0000AF2A0000}"/>
    <cellStyle name="Porcentagem 6 2 2 2 8" xfId="4607" xr:uid="{00000000-0005-0000-0000-0000B02A0000}"/>
    <cellStyle name="Porcentagem 6 2 2 3" xfId="878" xr:uid="{00000000-0005-0000-0000-0000B12A0000}"/>
    <cellStyle name="Porcentagem 6 2 2 3 2" xfId="1805" xr:uid="{00000000-0005-0000-0000-0000B22A0000}"/>
    <cellStyle name="Porcentagem 6 2 2 3 2 2" xfId="3762" xr:uid="{00000000-0005-0000-0000-0000B32A0000}"/>
    <cellStyle name="Porcentagem 6 2 2 3 2 2 2" xfId="14428" xr:uid="{00000000-0005-0000-0000-0000B42A0000}"/>
    <cellStyle name="Porcentagem 6 2 2 3 2 2 3" xfId="10355" xr:uid="{00000000-0005-0000-0000-0000B52A0000}"/>
    <cellStyle name="Porcentagem 6 2 2 3 2 3" xfId="10356" xr:uid="{00000000-0005-0000-0000-0000B62A0000}"/>
    <cellStyle name="Porcentagem 6 2 2 3 2 4" xfId="7401" xr:uid="{00000000-0005-0000-0000-0000B72A0000}"/>
    <cellStyle name="Porcentagem 6 2 2 3 2 5" xfId="12615" xr:uid="{00000000-0005-0000-0000-0000B82A0000}"/>
    <cellStyle name="Porcentagem 6 2 2 3 2 6" xfId="5576" xr:uid="{00000000-0005-0000-0000-0000B92A0000}"/>
    <cellStyle name="Porcentagem 6 2 2 3 3" xfId="2931" xr:uid="{00000000-0005-0000-0000-0000BA2A0000}"/>
    <cellStyle name="Porcentagem 6 2 2 3 3 2" xfId="13597" xr:uid="{00000000-0005-0000-0000-0000BB2A0000}"/>
    <cellStyle name="Porcentagem 6 2 2 3 3 3" xfId="10357" xr:uid="{00000000-0005-0000-0000-0000BC2A0000}"/>
    <cellStyle name="Porcentagem 6 2 2 3 4" xfId="10358" xr:uid="{00000000-0005-0000-0000-0000BD2A0000}"/>
    <cellStyle name="Porcentagem 6 2 2 3 5" xfId="6570" xr:uid="{00000000-0005-0000-0000-0000BE2A0000}"/>
    <cellStyle name="Porcentagem 6 2 2 3 6" xfId="11784" xr:uid="{00000000-0005-0000-0000-0000BF2A0000}"/>
    <cellStyle name="Porcentagem 6 2 2 3 7" xfId="4745" xr:uid="{00000000-0005-0000-0000-0000C02A0000}"/>
    <cellStyle name="Porcentagem 6 2 2 4" xfId="1802" xr:uid="{00000000-0005-0000-0000-0000C12A0000}"/>
    <cellStyle name="Porcentagem 6 2 2 4 2" xfId="3759" xr:uid="{00000000-0005-0000-0000-0000C22A0000}"/>
    <cellStyle name="Porcentagem 6 2 2 4 2 2" xfId="14425" xr:uid="{00000000-0005-0000-0000-0000C32A0000}"/>
    <cellStyle name="Porcentagem 6 2 2 4 2 3" xfId="10359" xr:uid="{00000000-0005-0000-0000-0000C42A0000}"/>
    <cellStyle name="Porcentagem 6 2 2 4 3" xfId="10360" xr:uid="{00000000-0005-0000-0000-0000C52A0000}"/>
    <cellStyle name="Porcentagem 6 2 2 4 4" xfId="7398" xr:uid="{00000000-0005-0000-0000-0000C62A0000}"/>
    <cellStyle name="Porcentagem 6 2 2 4 5" xfId="12612" xr:uid="{00000000-0005-0000-0000-0000C72A0000}"/>
    <cellStyle name="Porcentagem 6 2 2 4 6" xfId="5573" xr:uid="{00000000-0005-0000-0000-0000C82A0000}"/>
    <cellStyle name="Porcentagem 6 2 2 5" xfId="2186" xr:uid="{00000000-0005-0000-0000-0000C92A0000}"/>
    <cellStyle name="Porcentagem 6 2 2 5 2" xfId="4039" xr:uid="{00000000-0005-0000-0000-0000CA2A0000}"/>
    <cellStyle name="Porcentagem 6 2 2 5 2 2" xfId="14702" xr:uid="{00000000-0005-0000-0000-0000CB2A0000}"/>
    <cellStyle name="Porcentagem 6 2 2 5 2 3" xfId="10361" xr:uid="{00000000-0005-0000-0000-0000CC2A0000}"/>
    <cellStyle name="Porcentagem 6 2 2 5 3" xfId="10362" xr:uid="{00000000-0005-0000-0000-0000CD2A0000}"/>
    <cellStyle name="Porcentagem 6 2 2 5 4" xfId="7678" xr:uid="{00000000-0005-0000-0000-0000CE2A0000}"/>
    <cellStyle name="Porcentagem 6 2 2 5 5" xfId="12889" xr:uid="{00000000-0005-0000-0000-0000CF2A0000}"/>
    <cellStyle name="Porcentagem 6 2 2 5 6" xfId="5850" xr:uid="{00000000-0005-0000-0000-0000D02A0000}"/>
    <cellStyle name="Porcentagem 6 2 2 6" xfId="2330" xr:uid="{00000000-0005-0000-0000-0000D12A0000}"/>
    <cellStyle name="Porcentagem 6 2 2 6 2" xfId="4174" xr:uid="{00000000-0005-0000-0000-0000D22A0000}"/>
    <cellStyle name="Porcentagem 6 2 2 6 2 2" xfId="14837" xr:uid="{00000000-0005-0000-0000-0000D32A0000}"/>
    <cellStyle name="Porcentagem 6 2 2 6 2 3" xfId="10363" xr:uid="{00000000-0005-0000-0000-0000D42A0000}"/>
    <cellStyle name="Porcentagem 6 2 2 6 3" xfId="7813" xr:uid="{00000000-0005-0000-0000-0000D52A0000}"/>
    <cellStyle name="Porcentagem 6 2 2 6 4" xfId="13024" xr:uid="{00000000-0005-0000-0000-0000D62A0000}"/>
    <cellStyle name="Porcentagem 6 2 2 6 5" xfId="5985" xr:uid="{00000000-0005-0000-0000-0000D72A0000}"/>
    <cellStyle name="Porcentagem 6 2 2 7" xfId="2658" xr:uid="{00000000-0005-0000-0000-0000D82A0000}"/>
    <cellStyle name="Porcentagem 6 2 2 7 2" xfId="13324" xr:uid="{00000000-0005-0000-0000-0000D92A0000}"/>
    <cellStyle name="Porcentagem 6 2 2 7 3" xfId="10364" xr:uid="{00000000-0005-0000-0000-0000DA2A0000}"/>
    <cellStyle name="Porcentagem 6 2 2 8" xfId="10365" xr:uid="{00000000-0005-0000-0000-0000DB2A0000}"/>
    <cellStyle name="Porcentagem 6 2 2 9" xfId="6297" xr:uid="{00000000-0005-0000-0000-0000DC2A0000}"/>
    <cellStyle name="Porcentagem 6 2 3" xfId="627" xr:uid="{00000000-0005-0000-0000-0000DD2A0000}"/>
    <cellStyle name="Porcentagem 6 2 3 10" xfId="11553" xr:uid="{00000000-0005-0000-0000-0000DE2A0000}"/>
    <cellStyle name="Porcentagem 6 2 3 11" xfId="4514" xr:uid="{00000000-0005-0000-0000-0000DF2A0000}"/>
    <cellStyle name="Porcentagem 6 2 3 2" xfId="768" xr:uid="{00000000-0005-0000-0000-0000E02A0000}"/>
    <cellStyle name="Porcentagem 6 2 3 2 2" xfId="1233" xr:uid="{00000000-0005-0000-0000-0000E12A0000}"/>
    <cellStyle name="Porcentagem 6 2 3 2 2 2" xfId="1808" xr:uid="{00000000-0005-0000-0000-0000E22A0000}"/>
    <cellStyle name="Porcentagem 6 2 3 2 2 2 2" xfId="3765" xr:uid="{00000000-0005-0000-0000-0000E32A0000}"/>
    <cellStyle name="Porcentagem 6 2 3 2 2 2 2 2" xfId="14431" xr:uid="{00000000-0005-0000-0000-0000E42A0000}"/>
    <cellStyle name="Porcentagem 6 2 3 2 2 2 2 3" xfId="10366" xr:uid="{00000000-0005-0000-0000-0000E52A0000}"/>
    <cellStyle name="Porcentagem 6 2 3 2 2 2 3" xfId="10367" xr:uid="{00000000-0005-0000-0000-0000E62A0000}"/>
    <cellStyle name="Porcentagem 6 2 3 2 2 2 4" xfId="7404" xr:uid="{00000000-0005-0000-0000-0000E72A0000}"/>
    <cellStyle name="Porcentagem 6 2 3 2 2 2 5" xfId="12618" xr:uid="{00000000-0005-0000-0000-0000E82A0000}"/>
    <cellStyle name="Porcentagem 6 2 3 2 2 2 6" xfId="5579" xr:uid="{00000000-0005-0000-0000-0000E92A0000}"/>
    <cellStyle name="Porcentagem 6 2 3 2 2 3" xfId="3202" xr:uid="{00000000-0005-0000-0000-0000EA2A0000}"/>
    <cellStyle name="Porcentagem 6 2 3 2 2 3 2" xfId="13868" xr:uid="{00000000-0005-0000-0000-0000EB2A0000}"/>
    <cellStyle name="Porcentagem 6 2 3 2 2 3 3" xfId="10368" xr:uid="{00000000-0005-0000-0000-0000EC2A0000}"/>
    <cellStyle name="Porcentagem 6 2 3 2 2 4" xfId="10369" xr:uid="{00000000-0005-0000-0000-0000ED2A0000}"/>
    <cellStyle name="Porcentagem 6 2 3 2 2 5" xfId="6841" xr:uid="{00000000-0005-0000-0000-0000EE2A0000}"/>
    <cellStyle name="Porcentagem 6 2 3 2 2 6" xfId="12055" xr:uid="{00000000-0005-0000-0000-0000EF2A0000}"/>
    <cellStyle name="Porcentagem 6 2 3 2 2 7" xfId="5016" xr:uid="{00000000-0005-0000-0000-0000F02A0000}"/>
    <cellStyle name="Porcentagem 6 2 3 2 3" xfId="1807" xr:uid="{00000000-0005-0000-0000-0000F12A0000}"/>
    <cellStyle name="Porcentagem 6 2 3 2 3 2" xfId="3764" xr:uid="{00000000-0005-0000-0000-0000F22A0000}"/>
    <cellStyle name="Porcentagem 6 2 3 2 3 2 2" xfId="14430" xr:uid="{00000000-0005-0000-0000-0000F32A0000}"/>
    <cellStyle name="Porcentagem 6 2 3 2 3 2 3" xfId="10370" xr:uid="{00000000-0005-0000-0000-0000F42A0000}"/>
    <cellStyle name="Porcentagem 6 2 3 2 3 3" xfId="10371" xr:uid="{00000000-0005-0000-0000-0000F52A0000}"/>
    <cellStyle name="Porcentagem 6 2 3 2 3 4" xfId="7403" xr:uid="{00000000-0005-0000-0000-0000F62A0000}"/>
    <cellStyle name="Porcentagem 6 2 3 2 3 5" xfId="12617" xr:uid="{00000000-0005-0000-0000-0000F72A0000}"/>
    <cellStyle name="Porcentagem 6 2 3 2 3 6" xfId="5578" xr:uid="{00000000-0005-0000-0000-0000F82A0000}"/>
    <cellStyle name="Porcentagem 6 2 3 2 4" xfId="2835" xr:uid="{00000000-0005-0000-0000-0000F92A0000}"/>
    <cellStyle name="Porcentagem 6 2 3 2 4 2" xfId="13501" xr:uid="{00000000-0005-0000-0000-0000FA2A0000}"/>
    <cellStyle name="Porcentagem 6 2 3 2 4 3" xfId="10372" xr:uid="{00000000-0005-0000-0000-0000FB2A0000}"/>
    <cellStyle name="Porcentagem 6 2 3 2 5" xfId="10373" xr:uid="{00000000-0005-0000-0000-0000FC2A0000}"/>
    <cellStyle name="Porcentagem 6 2 3 2 6" xfId="6474" xr:uid="{00000000-0005-0000-0000-0000FD2A0000}"/>
    <cellStyle name="Porcentagem 6 2 3 2 7" xfId="11688" xr:uid="{00000000-0005-0000-0000-0000FE2A0000}"/>
    <cellStyle name="Porcentagem 6 2 3 2 8" xfId="4649" xr:uid="{00000000-0005-0000-0000-0000FF2A0000}"/>
    <cellStyle name="Porcentagem 6 2 3 3" xfId="921" xr:uid="{00000000-0005-0000-0000-0000002B0000}"/>
    <cellStyle name="Porcentagem 6 2 3 3 2" xfId="1809" xr:uid="{00000000-0005-0000-0000-0000012B0000}"/>
    <cellStyle name="Porcentagem 6 2 3 3 2 2" xfId="3766" xr:uid="{00000000-0005-0000-0000-0000022B0000}"/>
    <cellStyle name="Porcentagem 6 2 3 3 2 2 2" xfId="14432" xr:uid="{00000000-0005-0000-0000-0000032B0000}"/>
    <cellStyle name="Porcentagem 6 2 3 3 2 2 3" xfId="10374" xr:uid="{00000000-0005-0000-0000-0000042B0000}"/>
    <cellStyle name="Porcentagem 6 2 3 3 2 3" xfId="10375" xr:uid="{00000000-0005-0000-0000-0000052B0000}"/>
    <cellStyle name="Porcentagem 6 2 3 3 2 4" xfId="7405" xr:uid="{00000000-0005-0000-0000-0000062B0000}"/>
    <cellStyle name="Porcentagem 6 2 3 3 2 5" xfId="12619" xr:uid="{00000000-0005-0000-0000-0000072B0000}"/>
    <cellStyle name="Porcentagem 6 2 3 3 2 6" xfId="5580" xr:uid="{00000000-0005-0000-0000-0000082B0000}"/>
    <cellStyle name="Porcentagem 6 2 3 3 3" xfId="2973" xr:uid="{00000000-0005-0000-0000-0000092B0000}"/>
    <cellStyle name="Porcentagem 6 2 3 3 3 2" xfId="13639" xr:uid="{00000000-0005-0000-0000-00000A2B0000}"/>
    <cellStyle name="Porcentagem 6 2 3 3 3 3" xfId="10376" xr:uid="{00000000-0005-0000-0000-00000B2B0000}"/>
    <cellStyle name="Porcentagem 6 2 3 3 4" xfId="10377" xr:uid="{00000000-0005-0000-0000-00000C2B0000}"/>
    <cellStyle name="Porcentagem 6 2 3 3 5" xfId="6612" xr:uid="{00000000-0005-0000-0000-00000D2B0000}"/>
    <cellStyle name="Porcentagem 6 2 3 3 6" xfId="11826" xr:uid="{00000000-0005-0000-0000-00000E2B0000}"/>
    <cellStyle name="Porcentagem 6 2 3 3 7" xfId="4787" xr:uid="{00000000-0005-0000-0000-00000F2B0000}"/>
    <cellStyle name="Porcentagem 6 2 3 4" xfId="1806" xr:uid="{00000000-0005-0000-0000-0000102B0000}"/>
    <cellStyle name="Porcentagem 6 2 3 4 2" xfId="3763" xr:uid="{00000000-0005-0000-0000-0000112B0000}"/>
    <cellStyle name="Porcentagem 6 2 3 4 2 2" xfId="14429" xr:uid="{00000000-0005-0000-0000-0000122B0000}"/>
    <cellStyle name="Porcentagem 6 2 3 4 2 3" xfId="10378" xr:uid="{00000000-0005-0000-0000-0000132B0000}"/>
    <cellStyle name="Porcentagem 6 2 3 4 3" xfId="10379" xr:uid="{00000000-0005-0000-0000-0000142B0000}"/>
    <cellStyle name="Porcentagem 6 2 3 4 4" xfId="7402" xr:uid="{00000000-0005-0000-0000-0000152B0000}"/>
    <cellStyle name="Porcentagem 6 2 3 4 5" xfId="12616" xr:uid="{00000000-0005-0000-0000-0000162B0000}"/>
    <cellStyle name="Porcentagem 6 2 3 4 6" xfId="5577" xr:uid="{00000000-0005-0000-0000-0000172B0000}"/>
    <cellStyle name="Porcentagem 6 2 3 5" xfId="2228" xr:uid="{00000000-0005-0000-0000-0000182B0000}"/>
    <cellStyle name="Porcentagem 6 2 3 5 2" xfId="4081" xr:uid="{00000000-0005-0000-0000-0000192B0000}"/>
    <cellStyle name="Porcentagem 6 2 3 5 2 2" xfId="14744" xr:uid="{00000000-0005-0000-0000-00001A2B0000}"/>
    <cellStyle name="Porcentagem 6 2 3 5 2 3" xfId="10380" xr:uid="{00000000-0005-0000-0000-00001B2B0000}"/>
    <cellStyle name="Porcentagem 6 2 3 5 3" xfId="10381" xr:uid="{00000000-0005-0000-0000-00001C2B0000}"/>
    <cellStyle name="Porcentagem 6 2 3 5 4" xfId="7720" xr:uid="{00000000-0005-0000-0000-00001D2B0000}"/>
    <cellStyle name="Porcentagem 6 2 3 5 5" xfId="12931" xr:uid="{00000000-0005-0000-0000-00001E2B0000}"/>
    <cellStyle name="Porcentagem 6 2 3 5 6" xfId="5892" xr:uid="{00000000-0005-0000-0000-00001F2B0000}"/>
    <cellStyle name="Porcentagem 6 2 3 6" xfId="2372" xr:uid="{00000000-0005-0000-0000-0000202B0000}"/>
    <cellStyle name="Porcentagem 6 2 3 6 2" xfId="4216" xr:uid="{00000000-0005-0000-0000-0000212B0000}"/>
    <cellStyle name="Porcentagem 6 2 3 6 2 2" xfId="14879" xr:uid="{00000000-0005-0000-0000-0000222B0000}"/>
    <cellStyle name="Porcentagem 6 2 3 6 2 3" xfId="10382" xr:uid="{00000000-0005-0000-0000-0000232B0000}"/>
    <cellStyle name="Porcentagem 6 2 3 6 3" xfId="7855" xr:uid="{00000000-0005-0000-0000-0000242B0000}"/>
    <cellStyle name="Porcentagem 6 2 3 6 4" xfId="13066" xr:uid="{00000000-0005-0000-0000-0000252B0000}"/>
    <cellStyle name="Porcentagem 6 2 3 6 5" xfId="6027" xr:uid="{00000000-0005-0000-0000-0000262B0000}"/>
    <cellStyle name="Porcentagem 6 2 3 7" xfId="2700" xr:uid="{00000000-0005-0000-0000-0000272B0000}"/>
    <cellStyle name="Porcentagem 6 2 3 7 2" xfId="13366" xr:uid="{00000000-0005-0000-0000-0000282B0000}"/>
    <cellStyle name="Porcentagem 6 2 3 7 3" xfId="10383" xr:uid="{00000000-0005-0000-0000-0000292B0000}"/>
    <cellStyle name="Porcentagem 6 2 3 8" xfId="10384" xr:uid="{00000000-0005-0000-0000-00002A2B0000}"/>
    <cellStyle name="Porcentagem 6 2 3 9" xfId="6339" xr:uid="{00000000-0005-0000-0000-00002B2B0000}"/>
    <cellStyle name="Porcentagem 6 2 4" xfId="465" xr:uid="{00000000-0005-0000-0000-00002C2B0000}"/>
    <cellStyle name="Porcentagem 6 2 4 2" xfId="1031" xr:uid="{00000000-0005-0000-0000-00002D2B0000}"/>
    <cellStyle name="Porcentagem 6 2 4 2 2" xfId="1811" xr:uid="{00000000-0005-0000-0000-00002E2B0000}"/>
    <cellStyle name="Porcentagem 6 2 4 2 2 2" xfId="3768" xr:uid="{00000000-0005-0000-0000-00002F2B0000}"/>
    <cellStyle name="Porcentagem 6 2 4 2 2 2 2" xfId="14434" xr:uid="{00000000-0005-0000-0000-0000302B0000}"/>
    <cellStyle name="Porcentagem 6 2 4 2 2 2 3" xfId="10385" xr:uid="{00000000-0005-0000-0000-0000312B0000}"/>
    <cellStyle name="Porcentagem 6 2 4 2 2 3" xfId="10386" xr:uid="{00000000-0005-0000-0000-0000322B0000}"/>
    <cellStyle name="Porcentagem 6 2 4 2 2 4" xfId="7407" xr:uid="{00000000-0005-0000-0000-0000332B0000}"/>
    <cellStyle name="Porcentagem 6 2 4 2 2 5" xfId="12621" xr:uid="{00000000-0005-0000-0000-0000342B0000}"/>
    <cellStyle name="Porcentagem 6 2 4 2 2 6" xfId="5582" xr:uid="{00000000-0005-0000-0000-0000352B0000}"/>
    <cellStyle name="Porcentagem 6 2 4 2 3" xfId="3063" xr:uid="{00000000-0005-0000-0000-0000362B0000}"/>
    <cellStyle name="Porcentagem 6 2 4 2 3 2" xfId="13729" xr:uid="{00000000-0005-0000-0000-0000372B0000}"/>
    <cellStyle name="Porcentagem 6 2 4 2 3 3" xfId="10387" xr:uid="{00000000-0005-0000-0000-0000382B0000}"/>
    <cellStyle name="Porcentagem 6 2 4 2 4" xfId="10388" xr:uid="{00000000-0005-0000-0000-0000392B0000}"/>
    <cellStyle name="Porcentagem 6 2 4 2 5" xfId="6702" xr:uid="{00000000-0005-0000-0000-00003A2B0000}"/>
    <cellStyle name="Porcentagem 6 2 4 2 6" xfId="11916" xr:uid="{00000000-0005-0000-0000-00003B2B0000}"/>
    <cellStyle name="Porcentagem 6 2 4 2 7" xfId="4877" xr:uid="{00000000-0005-0000-0000-00003C2B0000}"/>
    <cellStyle name="Porcentagem 6 2 4 3" xfId="1810" xr:uid="{00000000-0005-0000-0000-00003D2B0000}"/>
    <cellStyle name="Porcentagem 6 2 4 3 2" xfId="3767" xr:uid="{00000000-0005-0000-0000-00003E2B0000}"/>
    <cellStyle name="Porcentagem 6 2 4 3 2 2" xfId="14433" xr:uid="{00000000-0005-0000-0000-00003F2B0000}"/>
    <cellStyle name="Porcentagem 6 2 4 3 2 3" xfId="10389" xr:uid="{00000000-0005-0000-0000-0000402B0000}"/>
    <cellStyle name="Porcentagem 6 2 4 3 3" xfId="10390" xr:uid="{00000000-0005-0000-0000-0000412B0000}"/>
    <cellStyle name="Porcentagem 6 2 4 3 4" xfId="7406" xr:uid="{00000000-0005-0000-0000-0000422B0000}"/>
    <cellStyle name="Porcentagem 6 2 4 3 5" xfId="12620" xr:uid="{00000000-0005-0000-0000-0000432B0000}"/>
    <cellStyle name="Porcentagem 6 2 4 3 6" xfId="5581" xr:uid="{00000000-0005-0000-0000-0000442B0000}"/>
    <cellStyle name="Porcentagem 6 2 4 4" xfId="2611" xr:uid="{00000000-0005-0000-0000-0000452B0000}"/>
    <cellStyle name="Porcentagem 6 2 4 4 2" xfId="13277" xr:uid="{00000000-0005-0000-0000-0000462B0000}"/>
    <cellStyle name="Porcentagem 6 2 4 4 3" xfId="10391" xr:uid="{00000000-0005-0000-0000-0000472B0000}"/>
    <cellStyle name="Porcentagem 6 2 4 5" xfId="10392" xr:uid="{00000000-0005-0000-0000-0000482B0000}"/>
    <cellStyle name="Porcentagem 6 2 4 6" xfId="6250" xr:uid="{00000000-0005-0000-0000-0000492B0000}"/>
    <cellStyle name="Porcentagem 6 2 4 7" xfId="11464" xr:uid="{00000000-0005-0000-0000-00004A2B0000}"/>
    <cellStyle name="Porcentagem 6 2 4 8" xfId="4425" xr:uid="{00000000-0005-0000-0000-00004B2B0000}"/>
    <cellStyle name="Porcentagem 6 2 5" xfId="678" xr:uid="{00000000-0005-0000-0000-00004C2B0000}"/>
    <cellStyle name="Porcentagem 6 2 5 2" xfId="1144" xr:uid="{00000000-0005-0000-0000-00004D2B0000}"/>
    <cellStyle name="Porcentagem 6 2 5 2 2" xfId="1813" xr:uid="{00000000-0005-0000-0000-00004E2B0000}"/>
    <cellStyle name="Porcentagem 6 2 5 2 2 2" xfId="3770" xr:uid="{00000000-0005-0000-0000-00004F2B0000}"/>
    <cellStyle name="Porcentagem 6 2 5 2 2 2 2" xfId="14436" xr:uid="{00000000-0005-0000-0000-0000502B0000}"/>
    <cellStyle name="Porcentagem 6 2 5 2 2 2 3" xfId="10393" xr:uid="{00000000-0005-0000-0000-0000512B0000}"/>
    <cellStyle name="Porcentagem 6 2 5 2 2 3" xfId="10394" xr:uid="{00000000-0005-0000-0000-0000522B0000}"/>
    <cellStyle name="Porcentagem 6 2 5 2 2 4" xfId="7409" xr:uid="{00000000-0005-0000-0000-0000532B0000}"/>
    <cellStyle name="Porcentagem 6 2 5 2 2 5" xfId="12623" xr:uid="{00000000-0005-0000-0000-0000542B0000}"/>
    <cellStyle name="Porcentagem 6 2 5 2 2 6" xfId="5584" xr:uid="{00000000-0005-0000-0000-0000552B0000}"/>
    <cellStyle name="Porcentagem 6 2 5 2 3" xfId="3113" xr:uid="{00000000-0005-0000-0000-0000562B0000}"/>
    <cellStyle name="Porcentagem 6 2 5 2 3 2" xfId="13779" xr:uid="{00000000-0005-0000-0000-0000572B0000}"/>
    <cellStyle name="Porcentagem 6 2 5 2 3 3" xfId="10395" xr:uid="{00000000-0005-0000-0000-0000582B0000}"/>
    <cellStyle name="Porcentagem 6 2 5 2 4" xfId="10396" xr:uid="{00000000-0005-0000-0000-0000592B0000}"/>
    <cellStyle name="Porcentagem 6 2 5 2 5" xfId="6752" xr:uid="{00000000-0005-0000-0000-00005A2B0000}"/>
    <cellStyle name="Porcentagem 6 2 5 2 6" xfId="11966" xr:uid="{00000000-0005-0000-0000-00005B2B0000}"/>
    <cellStyle name="Porcentagem 6 2 5 2 7" xfId="4927" xr:uid="{00000000-0005-0000-0000-00005C2B0000}"/>
    <cellStyle name="Porcentagem 6 2 5 3" xfId="1812" xr:uid="{00000000-0005-0000-0000-00005D2B0000}"/>
    <cellStyle name="Porcentagem 6 2 5 3 2" xfId="3769" xr:uid="{00000000-0005-0000-0000-00005E2B0000}"/>
    <cellStyle name="Porcentagem 6 2 5 3 2 2" xfId="14435" xr:uid="{00000000-0005-0000-0000-00005F2B0000}"/>
    <cellStyle name="Porcentagem 6 2 5 3 2 3" xfId="10397" xr:uid="{00000000-0005-0000-0000-0000602B0000}"/>
    <cellStyle name="Porcentagem 6 2 5 3 3" xfId="10398" xr:uid="{00000000-0005-0000-0000-0000612B0000}"/>
    <cellStyle name="Porcentagem 6 2 5 3 4" xfId="7408" xr:uid="{00000000-0005-0000-0000-0000622B0000}"/>
    <cellStyle name="Porcentagem 6 2 5 3 5" xfId="12622" xr:uid="{00000000-0005-0000-0000-0000632B0000}"/>
    <cellStyle name="Porcentagem 6 2 5 3 6" xfId="5583" xr:uid="{00000000-0005-0000-0000-0000642B0000}"/>
    <cellStyle name="Porcentagem 6 2 5 4" xfId="2746" xr:uid="{00000000-0005-0000-0000-0000652B0000}"/>
    <cellStyle name="Porcentagem 6 2 5 4 2" xfId="13412" xr:uid="{00000000-0005-0000-0000-0000662B0000}"/>
    <cellStyle name="Porcentagem 6 2 5 4 3" xfId="10399" xr:uid="{00000000-0005-0000-0000-0000672B0000}"/>
    <cellStyle name="Porcentagem 6 2 5 5" xfId="10400" xr:uid="{00000000-0005-0000-0000-0000682B0000}"/>
    <cellStyle name="Porcentagem 6 2 5 6" xfId="6385" xr:uid="{00000000-0005-0000-0000-0000692B0000}"/>
    <cellStyle name="Porcentagem 6 2 5 7" xfId="11599" xr:uid="{00000000-0005-0000-0000-00006A2B0000}"/>
    <cellStyle name="Porcentagem 6 2 5 8" xfId="4560" xr:uid="{00000000-0005-0000-0000-00006B2B0000}"/>
    <cellStyle name="Porcentagem 6 2 6" xfId="349" xr:uid="{00000000-0005-0000-0000-00006C2B0000}"/>
    <cellStyle name="Porcentagem 6 2 6 2" xfId="974" xr:uid="{00000000-0005-0000-0000-00006D2B0000}"/>
    <cellStyle name="Porcentagem 6 2 6 2 2" xfId="1815" xr:uid="{00000000-0005-0000-0000-00006E2B0000}"/>
    <cellStyle name="Porcentagem 6 2 6 2 2 2" xfId="3772" xr:uid="{00000000-0005-0000-0000-00006F2B0000}"/>
    <cellStyle name="Porcentagem 6 2 6 2 2 2 2" xfId="14438" xr:uid="{00000000-0005-0000-0000-0000702B0000}"/>
    <cellStyle name="Porcentagem 6 2 6 2 2 2 3" xfId="10401" xr:uid="{00000000-0005-0000-0000-0000712B0000}"/>
    <cellStyle name="Porcentagem 6 2 6 2 2 3" xfId="10402" xr:uid="{00000000-0005-0000-0000-0000722B0000}"/>
    <cellStyle name="Porcentagem 6 2 6 2 2 4" xfId="7411" xr:uid="{00000000-0005-0000-0000-0000732B0000}"/>
    <cellStyle name="Porcentagem 6 2 6 2 2 5" xfId="12625" xr:uid="{00000000-0005-0000-0000-0000742B0000}"/>
    <cellStyle name="Porcentagem 6 2 6 2 2 6" xfId="5586" xr:uid="{00000000-0005-0000-0000-0000752B0000}"/>
    <cellStyle name="Porcentagem 6 2 6 2 3" xfId="3019" xr:uid="{00000000-0005-0000-0000-0000762B0000}"/>
    <cellStyle name="Porcentagem 6 2 6 2 3 2" xfId="13685" xr:uid="{00000000-0005-0000-0000-0000772B0000}"/>
    <cellStyle name="Porcentagem 6 2 6 2 3 3" xfId="10403" xr:uid="{00000000-0005-0000-0000-0000782B0000}"/>
    <cellStyle name="Porcentagem 6 2 6 2 4" xfId="10404" xr:uid="{00000000-0005-0000-0000-0000792B0000}"/>
    <cellStyle name="Porcentagem 6 2 6 2 5" xfId="6658" xr:uid="{00000000-0005-0000-0000-00007A2B0000}"/>
    <cellStyle name="Porcentagem 6 2 6 2 6" xfId="11872" xr:uid="{00000000-0005-0000-0000-00007B2B0000}"/>
    <cellStyle name="Porcentagem 6 2 6 2 7" xfId="4833" xr:uid="{00000000-0005-0000-0000-00007C2B0000}"/>
    <cellStyle name="Porcentagem 6 2 6 3" xfId="1814" xr:uid="{00000000-0005-0000-0000-00007D2B0000}"/>
    <cellStyle name="Porcentagem 6 2 6 3 2" xfId="3771" xr:uid="{00000000-0005-0000-0000-00007E2B0000}"/>
    <cellStyle name="Porcentagem 6 2 6 3 2 2" xfId="14437" xr:uid="{00000000-0005-0000-0000-00007F2B0000}"/>
    <cellStyle name="Porcentagem 6 2 6 3 2 3" xfId="10405" xr:uid="{00000000-0005-0000-0000-0000802B0000}"/>
    <cellStyle name="Porcentagem 6 2 6 3 3" xfId="10406" xr:uid="{00000000-0005-0000-0000-0000812B0000}"/>
    <cellStyle name="Porcentagem 6 2 6 3 4" xfId="7410" xr:uid="{00000000-0005-0000-0000-0000822B0000}"/>
    <cellStyle name="Porcentagem 6 2 6 3 5" xfId="12624" xr:uid="{00000000-0005-0000-0000-0000832B0000}"/>
    <cellStyle name="Porcentagem 6 2 6 3 6" xfId="5585" xr:uid="{00000000-0005-0000-0000-0000842B0000}"/>
    <cellStyle name="Porcentagem 6 2 6 4" xfId="2562" xr:uid="{00000000-0005-0000-0000-0000852B0000}"/>
    <cellStyle name="Porcentagem 6 2 6 4 2" xfId="13228" xr:uid="{00000000-0005-0000-0000-0000862B0000}"/>
    <cellStyle name="Porcentagem 6 2 6 4 3" xfId="10407" xr:uid="{00000000-0005-0000-0000-0000872B0000}"/>
    <cellStyle name="Porcentagem 6 2 6 5" xfId="10408" xr:uid="{00000000-0005-0000-0000-0000882B0000}"/>
    <cellStyle name="Porcentagem 6 2 6 6" xfId="6201" xr:uid="{00000000-0005-0000-0000-0000892B0000}"/>
    <cellStyle name="Porcentagem 6 2 6 7" xfId="11415" xr:uid="{00000000-0005-0000-0000-00008A2B0000}"/>
    <cellStyle name="Porcentagem 6 2 6 8" xfId="4376" xr:uid="{00000000-0005-0000-0000-00008B2B0000}"/>
    <cellStyle name="Porcentagem 6 2 7" xfId="827" xr:uid="{00000000-0005-0000-0000-00008C2B0000}"/>
    <cellStyle name="Porcentagem 6 2 7 2" xfId="1816" xr:uid="{00000000-0005-0000-0000-00008D2B0000}"/>
    <cellStyle name="Porcentagem 6 2 7 2 2" xfId="3773" xr:uid="{00000000-0005-0000-0000-00008E2B0000}"/>
    <cellStyle name="Porcentagem 6 2 7 2 2 2" xfId="14439" xr:uid="{00000000-0005-0000-0000-00008F2B0000}"/>
    <cellStyle name="Porcentagem 6 2 7 2 2 3" xfId="10409" xr:uid="{00000000-0005-0000-0000-0000902B0000}"/>
    <cellStyle name="Porcentagem 6 2 7 2 3" xfId="10410" xr:uid="{00000000-0005-0000-0000-0000912B0000}"/>
    <cellStyle name="Porcentagem 6 2 7 2 4" xfId="7412" xr:uid="{00000000-0005-0000-0000-0000922B0000}"/>
    <cellStyle name="Porcentagem 6 2 7 2 5" xfId="12626" xr:uid="{00000000-0005-0000-0000-0000932B0000}"/>
    <cellStyle name="Porcentagem 6 2 7 2 6" xfId="5587" xr:uid="{00000000-0005-0000-0000-0000942B0000}"/>
    <cellStyle name="Porcentagem 6 2 7 3" xfId="2884" xr:uid="{00000000-0005-0000-0000-0000952B0000}"/>
    <cellStyle name="Porcentagem 6 2 7 3 2" xfId="13550" xr:uid="{00000000-0005-0000-0000-0000962B0000}"/>
    <cellStyle name="Porcentagem 6 2 7 3 3" xfId="10411" xr:uid="{00000000-0005-0000-0000-0000972B0000}"/>
    <cellStyle name="Porcentagem 6 2 7 4" xfId="10412" xr:uid="{00000000-0005-0000-0000-0000982B0000}"/>
    <cellStyle name="Porcentagem 6 2 7 5" xfId="6523" xr:uid="{00000000-0005-0000-0000-0000992B0000}"/>
    <cellStyle name="Porcentagem 6 2 7 6" xfId="11737" xr:uid="{00000000-0005-0000-0000-00009A2B0000}"/>
    <cellStyle name="Porcentagem 6 2 7 7" xfId="4698" xr:uid="{00000000-0005-0000-0000-00009B2B0000}"/>
    <cellStyle name="Porcentagem 6 2 8" xfId="1294" xr:uid="{00000000-0005-0000-0000-00009C2B0000}"/>
    <cellStyle name="Porcentagem 6 2 8 2" xfId="3251" xr:uid="{00000000-0005-0000-0000-00009D2B0000}"/>
    <cellStyle name="Porcentagem 6 2 8 2 2" xfId="13917" xr:uid="{00000000-0005-0000-0000-00009E2B0000}"/>
    <cellStyle name="Porcentagem 6 2 8 2 3" xfId="10413" xr:uid="{00000000-0005-0000-0000-00009F2B0000}"/>
    <cellStyle name="Porcentagem 6 2 8 3" xfId="10414" xr:uid="{00000000-0005-0000-0000-0000A02B0000}"/>
    <cellStyle name="Porcentagem 6 2 8 4" xfId="6890" xr:uid="{00000000-0005-0000-0000-0000A12B0000}"/>
    <cellStyle name="Porcentagem 6 2 8 5" xfId="12104" xr:uid="{00000000-0005-0000-0000-0000A22B0000}"/>
    <cellStyle name="Porcentagem 6 2 8 6" xfId="5065" xr:uid="{00000000-0005-0000-0000-0000A32B0000}"/>
    <cellStyle name="Porcentagem 6 2 9" xfId="237" xr:uid="{00000000-0005-0000-0000-0000A42B0000}"/>
    <cellStyle name="Porcentagem 6 2 9 2" xfId="2517" xr:uid="{00000000-0005-0000-0000-0000A52B0000}"/>
    <cellStyle name="Porcentagem 6 2 9 2 2" xfId="13184" xr:uid="{00000000-0005-0000-0000-0000A62B0000}"/>
    <cellStyle name="Porcentagem 6 2 9 2 3" xfId="10415" xr:uid="{00000000-0005-0000-0000-0000A72B0000}"/>
    <cellStyle name="Porcentagem 6 2 9 3" xfId="10416" xr:uid="{00000000-0005-0000-0000-0000A82B0000}"/>
    <cellStyle name="Porcentagem 6 2 9 4" xfId="6156" xr:uid="{00000000-0005-0000-0000-0000A92B0000}"/>
    <cellStyle name="Porcentagem 6 2 9 5" xfId="11371" xr:uid="{00000000-0005-0000-0000-0000AA2B0000}"/>
    <cellStyle name="Porcentagem 6 2 9 6" xfId="4332" xr:uid="{00000000-0005-0000-0000-0000AB2B0000}"/>
    <cellStyle name="Porcentagem 6 3" xfId="574" xr:uid="{00000000-0005-0000-0000-0000AC2B0000}"/>
    <cellStyle name="Porcentagem 6 3 10" xfId="11510" xr:uid="{00000000-0005-0000-0000-0000AD2B0000}"/>
    <cellStyle name="Porcentagem 6 3 11" xfId="4471" xr:uid="{00000000-0005-0000-0000-0000AE2B0000}"/>
    <cellStyle name="Porcentagem 6 3 2" xfId="724" xr:uid="{00000000-0005-0000-0000-0000AF2B0000}"/>
    <cellStyle name="Porcentagem 6 3 2 2" xfId="1190" xr:uid="{00000000-0005-0000-0000-0000B02B0000}"/>
    <cellStyle name="Porcentagem 6 3 2 2 2" xfId="1819" xr:uid="{00000000-0005-0000-0000-0000B12B0000}"/>
    <cellStyle name="Porcentagem 6 3 2 2 2 2" xfId="3776" xr:uid="{00000000-0005-0000-0000-0000B22B0000}"/>
    <cellStyle name="Porcentagem 6 3 2 2 2 2 2" xfId="14442" xr:uid="{00000000-0005-0000-0000-0000B32B0000}"/>
    <cellStyle name="Porcentagem 6 3 2 2 2 2 3" xfId="10417" xr:uid="{00000000-0005-0000-0000-0000B42B0000}"/>
    <cellStyle name="Porcentagem 6 3 2 2 2 3" xfId="10418" xr:uid="{00000000-0005-0000-0000-0000B52B0000}"/>
    <cellStyle name="Porcentagem 6 3 2 2 2 4" xfId="7415" xr:uid="{00000000-0005-0000-0000-0000B62B0000}"/>
    <cellStyle name="Porcentagem 6 3 2 2 2 5" xfId="12629" xr:uid="{00000000-0005-0000-0000-0000B72B0000}"/>
    <cellStyle name="Porcentagem 6 3 2 2 2 6" xfId="5590" xr:uid="{00000000-0005-0000-0000-0000B82B0000}"/>
    <cellStyle name="Porcentagem 6 3 2 2 3" xfId="3159" xr:uid="{00000000-0005-0000-0000-0000B92B0000}"/>
    <cellStyle name="Porcentagem 6 3 2 2 3 2" xfId="13825" xr:uid="{00000000-0005-0000-0000-0000BA2B0000}"/>
    <cellStyle name="Porcentagem 6 3 2 2 3 3" xfId="10419" xr:uid="{00000000-0005-0000-0000-0000BB2B0000}"/>
    <cellStyle name="Porcentagem 6 3 2 2 4" xfId="10420" xr:uid="{00000000-0005-0000-0000-0000BC2B0000}"/>
    <cellStyle name="Porcentagem 6 3 2 2 5" xfId="6798" xr:uid="{00000000-0005-0000-0000-0000BD2B0000}"/>
    <cellStyle name="Porcentagem 6 3 2 2 6" xfId="12012" xr:uid="{00000000-0005-0000-0000-0000BE2B0000}"/>
    <cellStyle name="Porcentagem 6 3 2 2 7" xfId="4973" xr:uid="{00000000-0005-0000-0000-0000BF2B0000}"/>
    <cellStyle name="Porcentagem 6 3 2 3" xfId="1818" xr:uid="{00000000-0005-0000-0000-0000C02B0000}"/>
    <cellStyle name="Porcentagem 6 3 2 3 2" xfId="3775" xr:uid="{00000000-0005-0000-0000-0000C12B0000}"/>
    <cellStyle name="Porcentagem 6 3 2 3 2 2" xfId="14441" xr:uid="{00000000-0005-0000-0000-0000C22B0000}"/>
    <cellStyle name="Porcentagem 6 3 2 3 2 3" xfId="10421" xr:uid="{00000000-0005-0000-0000-0000C32B0000}"/>
    <cellStyle name="Porcentagem 6 3 2 3 3" xfId="10422" xr:uid="{00000000-0005-0000-0000-0000C42B0000}"/>
    <cellStyle name="Porcentagem 6 3 2 3 4" xfId="7414" xr:uid="{00000000-0005-0000-0000-0000C52B0000}"/>
    <cellStyle name="Porcentagem 6 3 2 3 5" xfId="12628" xr:uid="{00000000-0005-0000-0000-0000C62B0000}"/>
    <cellStyle name="Porcentagem 6 3 2 3 6" xfId="5589" xr:uid="{00000000-0005-0000-0000-0000C72B0000}"/>
    <cellStyle name="Porcentagem 6 3 2 4" xfId="2792" xr:uid="{00000000-0005-0000-0000-0000C82B0000}"/>
    <cellStyle name="Porcentagem 6 3 2 4 2" xfId="13458" xr:uid="{00000000-0005-0000-0000-0000C92B0000}"/>
    <cellStyle name="Porcentagem 6 3 2 4 3" xfId="10423" xr:uid="{00000000-0005-0000-0000-0000CA2B0000}"/>
    <cellStyle name="Porcentagem 6 3 2 5" xfId="10424" xr:uid="{00000000-0005-0000-0000-0000CB2B0000}"/>
    <cellStyle name="Porcentagem 6 3 2 6" xfId="6431" xr:uid="{00000000-0005-0000-0000-0000CC2B0000}"/>
    <cellStyle name="Porcentagem 6 3 2 7" xfId="11645" xr:uid="{00000000-0005-0000-0000-0000CD2B0000}"/>
    <cellStyle name="Porcentagem 6 3 2 8" xfId="4606" xr:uid="{00000000-0005-0000-0000-0000CE2B0000}"/>
    <cellStyle name="Porcentagem 6 3 3" xfId="877" xr:uid="{00000000-0005-0000-0000-0000CF2B0000}"/>
    <cellStyle name="Porcentagem 6 3 3 2" xfId="1820" xr:uid="{00000000-0005-0000-0000-0000D02B0000}"/>
    <cellStyle name="Porcentagem 6 3 3 2 2" xfId="3777" xr:uid="{00000000-0005-0000-0000-0000D12B0000}"/>
    <cellStyle name="Porcentagem 6 3 3 2 2 2" xfId="14443" xr:uid="{00000000-0005-0000-0000-0000D22B0000}"/>
    <cellStyle name="Porcentagem 6 3 3 2 2 3" xfId="10425" xr:uid="{00000000-0005-0000-0000-0000D32B0000}"/>
    <cellStyle name="Porcentagem 6 3 3 2 3" xfId="10426" xr:uid="{00000000-0005-0000-0000-0000D42B0000}"/>
    <cellStyle name="Porcentagem 6 3 3 2 4" xfId="7416" xr:uid="{00000000-0005-0000-0000-0000D52B0000}"/>
    <cellStyle name="Porcentagem 6 3 3 2 5" xfId="12630" xr:uid="{00000000-0005-0000-0000-0000D62B0000}"/>
    <cellStyle name="Porcentagem 6 3 3 2 6" xfId="5591" xr:uid="{00000000-0005-0000-0000-0000D72B0000}"/>
    <cellStyle name="Porcentagem 6 3 3 3" xfId="2930" xr:uid="{00000000-0005-0000-0000-0000D82B0000}"/>
    <cellStyle name="Porcentagem 6 3 3 3 2" xfId="13596" xr:uid="{00000000-0005-0000-0000-0000D92B0000}"/>
    <cellStyle name="Porcentagem 6 3 3 3 3" xfId="10427" xr:uid="{00000000-0005-0000-0000-0000DA2B0000}"/>
    <cellStyle name="Porcentagem 6 3 3 4" xfId="10428" xr:uid="{00000000-0005-0000-0000-0000DB2B0000}"/>
    <cellStyle name="Porcentagem 6 3 3 5" xfId="6569" xr:uid="{00000000-0005-0000-0000-0000DC2B0000}"/>
    <cellStyle name="Porcentagem 6 3 3 6" xfId="11783" xr:uid="{00000000-0005-0000-0000-0000DD2B0000}"/>
    <cellStyle name="Porcentagem 6 3 3 7" xfId="4744" xr:uid="{00000000-0005-0000-0000-0000DE2B0000}"/>
    <cellStyle name="Porcentagem 6 3 4" xfId="1817" xr:uid="{00000000-0005-0000-0000-0000DF2B0000}"/>
    <cellStyle name="Porcentagem 6 3 4 2" xfId="3774" xr:uid="{00000000-0005-0000-0000-0000E02B0000}"/>
    <cellStyle name="Porcentagem 6 3 4 2 2" xfId="14440" xr:uid="{00000000-0005-0000-0000-0000E12B0000}"/>
    <cellStyle name="Porcentagem 6 3 4 2 3" xfId="10429" xr:uid="{00000000-0005-0000-0000-0000E22B0000}"/>
    <cellStyle name="Porcentagem 6 3 4 3" xfId="10430" xr:uid="{00000000-0005-0000-0000-0000E32B0000}"/>
    <cellStyle name="Porcentagem 6 3 4 4" xfId="7413" xr:uid="{00000000-0005-0000-0000-0000E42B0000}"/>
    <cellStyle name="Porcentagem 6 3 4 5" xfId="12627" xr:uid="{00000000-0005-0000-0000-0000E52B0000}"/>
    <cellStyle name="Porcentagem 6 3 4 6" xfId="5588" xr:uid="{00000000-0005-0000-0000-0000E62B0000}"/>
    <cellStyle name="Porcentagem 6 3 5" xfId="2185" xr:uid="{00000000-0005-0000-0000-0000E72B0000}"/>
    <cellStyle name="Porcentagem 6 3 5 2" xfId="4038" xr:uid="{00000000-0005-0000-0000-0000E82B0000}"/>
    <cellStyle name="Porcentagem 6 3 5 2 2" xfId="14701" xr:uid="{00000000-0005-0000-0000-0000E92B0000}"/>
    <cellStyle name="Porcentagem 6 3 5 2 3" xfId="10431" xr:uid="{00000000-0005-0000-0000-0000EA2B0000}"/>
    <cellStyle name="Porcentagem 6 3 5 3" xfId="10432" xr:uid="{00000000-0005-0000-0000-0000EB2B0000}"/>
    <cellStyle name="Porcentagem 6 3 5 4" xfId="7677" xr:uid="{00000000-0005-0000-0000-0000EC2B0000}"/>
    <cellStyle name="Porcentagem 6 3 5 5" xfId="12888" xr:uid="{00000000-0005-0000-0000-0000ED2B0000}"/>
    <cellStyle name="Porcentagem 6 3 5 6" xfId="5849" xr:uid="{00000000-0005-0000-0000-0000EE2B0000}"/>
    <cellStyle name="Porcentagem 6 3 6" xfId="2329" xr:uid="{00000000-0005-0000-0000-0000EF2B0000}"/>
    <cellStyle name="Porcentagem 6 3 6 2" xfId="4173" xr:uid="{00000000-0005-0000-0000-0000F02B0000}"/>
    <cellStyle name="Porcentagem 6 3 6 2 2" xfId="14836" xr:uid="{00000000-0005-0000-0000-0000F12B0000}"/>
    <cellStyle name="Porcentagem 6 3 6 2 3" xfId="10433" xr:uid="{00000000-0005-0000-0000-0000F22B0000}"/>
    <cellStyle name="Porcentagem 6 3 6 3" xfId="7812" xr:uid="{00000000-0005-0000-0000-0000F32B0000}"/>
    <cellStyle name="Porcentagem 6 3 6 4" xfId="13023" xr:uid="{00000000-0005-0000-0000-0000F42B0000}"/>
    <cellStyle name="Porcentagem 6 3 6 5" xfId="5984" xr:uid="{00000000-0005-0000-0000-0000F52B0000}"/>
    <cellStyle name="Porcentagem 6 3 7" xfId="2657" xr:uid="{00000000-0005-0000-0000-0000F62B0000}"/>
    <cellStyle name="Porcentagem 6 3 7 2" xfId="13323" xr:uid="{00000000-0005-0000-0000-0000F72B0000}"/>
    <cellStyle name="Porcentagem 6 3 7 3" xfId="10434" xr:uid="{00000000-0005-0000-0000-0000F82B0000}"/>
    <cellStyle name="Porcentagem 6 3 8" xfId="10435" xr:uid="{00000000-0005-0000-0000-0000F92B0000}"/>
    <cellStyle name="Porcentagem 6 3 9" xfId="6296" xr:uid="{00000000-0005-0000-0000-0000FA2B0000}"/>
    <cellStyle name="Porcentagem 6 4" xfId="626" xr:uid="{00000000-0005-0000-0000-0000FB2B0000}"/>
    <cellStyle name="Porcentagem 6 4 10" xfId="11552" xr:uid="{00000000-0005-0000-0000-0000FC2B0000}"/>
    <cellStyle name="Porcentagem 6 4 11" xfId="4513" xr:uid="{00000000-0005-0000-0000-0000FD2B0000}"/>
    <cellStyle name="Porcentagem 6 4 2" xfId="767" xr:uid="{00000000-0005-0000-0000-0000FE2B0000}"/>
    <cellStyle name="Porcentagem 6 4 2 2" xfId="1232" xr:uid="{00000000-0005-0000-0000-0000FF2B0000}"/>
    <cellStyle name="Porcentagem 6 4 2 2 2" xfId="1823" xr:uid="{00000000-0005-0000-0000-0000002C0000}"/>
    <cellStyle name="Porcentagem 6 4 2 2 2 2" xfId="3780" xr:uid="{00000000-0005-0000-0000-0000012C0000}"/>
    <cellStyle name="Porcentagem 6 4 2 2 2 2 2" xfId="14446" xr:uid="{00000000-0005-0000-0000-0000022C0000}"/>
    <cellStyle name="Porcentagem 6 4 2 2 2 2 3" xfId="10436" xr:uid="{00000000-0005-0000-0000-0000032C0000}"/>
    <cellStyle name="Porcentagem 6 4 2 2 2 3" xfId="10437" xr:uid="{00000000-0005-0000-0000-0000042C0000}"/>
    <cellStyle name="Porcentagem 6 4 2 2 2 4" xfId="7419" xr:uid="{00000000-0005-0000-0000-0000052C0000}"/>
    <cellStyle name="Porcentagem 6 4 2 2 2 5" xfId="12633" xr:uid="{00000000-0005-0000-0000-0000062C0000}"/>
    <cellStyle name="Porcentagem 6 4 2 2 2 6" xfId="5594" xr:uid="{00000000-0005-0000-0000-0000072C0000}"/>
    <cellStyle name="Porcentagem 6 4 2 2 3" xfId="3201" xr:uid="{00000000-0005-0000-0000-0000082C0000}"/>
    <cellStyle name="Porcentagem 6 4 2 2 3 2" xfId="13867" xr:uid="{00000000-0005-0000-0000-0000092C0000}"/>
    <cellStyle name="Porcentagem 6 4 2 2 3 3" xfId="10438" xr:uid="{00000000-0005-0000-0000-00000A2C0000}"/>
    <cellStyle name="Porcentagem 6 4 2 2 4" xfId="10439" xr:uid="{00000000-0005-0000-0000-00000B2C0000}"/>
    <cellStyle name="Porcentagem 6 4 2 2 5" xfId="6840" xr:uid="{00000000-0005-0000-0000-00000C2C0000}"/>
    <cellStyle name="Porcentagem 6 4 2 2 6" xfId="12054" xr:uid="{00000000-0005-0000-0000-00000D2C0000}"/>
    <cellStyle name="Porcentagem 6 4 2 2 7" xfId="5015" xr:uid="{00000000-0005-0000-0000-00000E2C0000}"/>
    <cellStyle name="Porcentagem 6 4 2 3" xfId="1822" xr:uid="{00000000-0005-0000-0000-00000F2C0000}"/>
    <cellStyle name="Porcentagem 6 4 2 3 2" xfId="3779" xr:uid="{00000000-0005-0000-0000-0000102C0000}"/>
    <cellStyle name="Porcentagem 6 4 2 3 2 2" xfId="14445" xr:uid="{00000000-0005-0000-0000-0000112C0000}"/>
    <cellStyle name="Porcentagem 6 4 2 3 2 3" xfId="10440" xr:uid="{00000000-0005-0000-0000-0000122C0000}"/>
    <cellStyle name="Porcentagem 6 4 2 3 3" xfId="10441" xr:uid="{00000000-0005-0000-0000-0000132C0000}"/>
    <cellStyle name="Porcentagem 6 4 2 3 4" xfId="7418" xr:uid="{00000000-0005-0000-0000-0000142C0000}"/>
    <cellStyle name="Porcentagem 6 4 2 3 5" xfId="12632" xr:uid="{00000000-0005-0000-0000-0000152C0000}"/>
    <cellStyle name="Porcentagem 6 4 2 3 6" xfId="5593" xr:uid="{00000000-0005-0000-0000-0000162C0000}"/>
    <cellStyle name="Porcentagem 6 4 2 4" xfId="2834" xr:uid="{00000000-0005-0000-0000-0000172C0000}"/>
    <cellStyle name="Porcentagem 6 4 2 4 2" xfId="13500" xr:uid="{00000000-0005-0000-0000-0000182C0000}"/>
    <cellStyle name="Porcentagem 6 4 2 4 3" xfId="10442" xr:uid="{00000000-0005-0000-0000-0000192C0000}"/>
    <cellStyle name="Porcentagem 6 4 2 5" xfId="10443" xr:uid="{00000000-0005-0000-0000-00001A2C0000}"/>
    <cellStyle name="Porcentagem 6 4 2 6" xfId="6473" xr:uid="{00000000-0005-0000-0000-00001B2C0000}"/>
    <cellStyle name="Porcentagem 6 4 2 7" xfId="11687" xr:uid="{00000000-0005-0000-0000-00001C2C0000}"/>
    <cellStyle name="Porcentagem 6 4 2 8" xfId="4648" xr:uid="{00000000-0005-0000-0000-00001D2C0000}"/>
    <cellStyle name="Porcentagem 6 4 3" xfId="920" xr:uid="{00000000-0005-0000-0000-00001E2C0000}"/>
    <cellStyle name="Porcentagem 6 4 3 2" xfId="1824" xr:uid="{00000000-0005-0000-0000-00001F2C0000}"/>
    <cellStyle name="Porcentagem 6 4 3 2 2" xfId="3781" xr:uid="{00000000-0005-0000-0000-0000202C0000}"/>
    <cellStyle name="Porcentagem 6 4 3 2 2 2" xfId="14447" xr:uid="{00000000-0005-0000-0000-0000212C0000}"/>
    <cellStyle name="Porcentagem 6 4 3 2 2 3" xfId="10444" xr:uid="{00000000-0005-0000-0000-0000222C0000}"/>
    <cellStyle name="Porcentagem 6 4 3 2 3" xfId="10445" xr:uid="{00000000-0005-0000-0000-0000232C0000}"/>
    <cellStyle name="Porcentagem 6 4 3 2 4" xfId="7420" xr:uid="{00000000-0005-0000-0000-0000242C0000}"/>
    <cellStyle name="Porcentagem 6 4 3 2 5" xfId="12634" xr:uid="{00000000-0005-0000-0000-0000252C0000}"/>
    <cellStyle name="Porcentagem 6 4 3 2 6" xfId="5595" xr:uid="{00000000-0005-0000-0000-0000262C0000}"/>
    <cellStyle name="Porcentagem 6 4 3 3" xfId="2972" xr:uid="{00000000-0005-0000-0000-0000272C0000}"/>
    <cellStyle name="Porcentagem 6 4 3 3 2" xfId="13638" xr:uid="{00000000-0005-0000-0000-0000282C0000}"/>
    <cellStyle name="Porcentagem 6 4 3 3 3" xfId="10446" xr:uid="{00000000-0005-0000-0000-0000292C0000}"/>
    <cellStyle name="Porcentagem 6 4 3 4" xfId="10447" xr:uid="{00000000-0005-0000-0000-00002A2C0000}"/>
    <cellStyle name="Porcentagem 6 4 3 5" xfId="6611" xr:uid="{00000000-0005-0000-0000-00002B2C0000}"/>
    <cellStyle name="Porcentagem 6 4 3 6" xfId="11825" xr:uid="{00000000-0005-0000-0000-00002C2C0000}"/>
    <cellStyle name="Porcentagem 6 4 3 7" xfId="4786" xr:uid="{00000000-0005-0000-0000-00002D2C0000}"/>
    <cellStyle name="Porcentagem 6 4 4" xfId="1821" xr:uid="{00000000-0005-0000-0000-00002E2C0000}"/>
    <cellStyle name="Porcentagem 6 4 4 2" xfId="3778" xr:uid="{00000000-0005-0000-0000-00002F2C0000}"/>
    <cellStyle name="Porcentagem 6 4 4 2 2" xfId="14444" xr:uid="{00000000-0005-0000-0000-0000302C0000}"/>
    <cellStyle name="Porcentagem 6 4 4 2 3" xfId="10448" xr:uid="{00000000-0005-0000-0000-0000312C0000}"/>
    <cellStyle name="Porcentagem 6 4 4 3" xfId="10449" xr:uid="{00000000-0005-0000-0000-0000322C0000}"/>
    <cellStyle name="Porcentagem 6 4 4 4" xfId="7417" xr:uid="{00000000-0005-0000-0000-0000332C0000}"/>
    <cellStyle name="Porcentagem 6 4 4 5" xfId="12631" xr:uid="{00000000-0005-0000-0000-0000342C0000}"/>
    <cellStyle name="Porcentagem 6 4 4 6" xfId="5592" xr:uid="{00000000-0005-0000-0000-0000352C0000}"/>
    <cellStyle name="Porcentagem 6 4 5" xfId="2227" xr:uid="{00000000-0005-0000-0000-0000362C0000}"/>
    <cellStyle name="Porcentagem 6 4 5 2" xfId="4080" xr:uid="{00000000-0005-0000-0000-0000372C0000}"/>
    <cellStyle name="Porcentagem 6 4 5 2 2" xfId="14743" xr:uid="{00000000-0005-0000-0000-0000382C0000}"/>
    <cellStyle name="Porcentagem 6 4 5 2 3" xfId="10450" xr:uid="{00000000-0005-0000-0000-0000392C0000}"/>
    <cellStyle name="Porcentagem 6 4 5 3" xfId="10451" xr:uid="{00000000-0005-0000-0000-00003A2C0000}"/>
    <cellStyle name="Porcentagem 6 4 5 4" xfId="7719" xr:uid="{00000000-0005-0000-0000-00003B2C0000}"/>
    <cellStyle name="Porcentagem 6 4 5 5" xfId="12930" xr:uid="{00000000-0005-0000-0000-00003C2C0000}"/>
    <cellStyle name="Porcentagem 6 4 5 6" xfId="5891" xr:uid="{00000000-0005-0000-0000-00003D2C0000}"/>
    <cellStyle name="Porcentagem 6 4 6" xfId="2371" xr:uid="{00000000-0005-0000-0000-00003E2C0000}"/>
    <cellStyle name="Porcentagem 6 4 6 2" xfId="4215" xr:uid="{00000000-0005-0000-0000-00003F2C0000}"/>
    <cellStyle name="Porcentagem 6 4 6 2 2" xfId="14878" xr:uid="{00000000-0005-0000-0000-0000402C0000}"/>
    <cellStyle name="Porcentagem 6 4 6 2 3" xfId="10452" xr:uid="{00000000-0005-0000-0000-0000412C0000}"/>
    <cellStyle name="Porcentagem 6 4 6 3" xfId="7854" xr:uid="{00000000-0005-0000-0000-0000422C0000}"/>
    <cellStyle name="Porcentagem 6 4 6 4" xfId="13065" xr:uid="{00000000-0005-0000-0000-0000432C0000}"/>
    <cellStyle name="Porcentagem 6 4 6 5" xfId="6026" xr:uid="{00000000-0005-0000-0000-0000442C0000}"/>
    <cellStyle name="Porcentagem 6 4 7" xfId="2699" xr:uid="{00000000-0005-0000-0000-0000452C0000}"/>
    <cellStyle name="Porcentagem 6 4 7 2" xfId="13365" xr:uid="{00000000-0005-0000-0000-0000462C0000}"/>
    <cellStyle name="Porcentagem 6 4 7 3" xfId="10453" xr:uid="{00000000-0005-0000-0000-0000472C0000}"/>
    <cellStyle name="Porcentagem 6 4 8" xfId="10454" xr:uid="{00000000-0005-0000-0000-0000482C0000}"/>
    <cellStyle name="Porcentagem 6 4 9" xfId="6338" xr:uid="{00000000-0005-0000-0000-0000492C0000}"/>
    <cellStyle name="Porcentagem 6 5" xfId="464" xr:uid="{00000000-0005-0000-0000-00004A2C0000}"/>
    <cellStyle name="Porcentagem 6 5 2" xfId="1030" xr:uid="{00000000-0005-0000-0000-00004B2C0000}"/>
    <cellStyle name="Porcentagem 6 5 2 2" xfId="1826" xr:uid="{00000000-0005-0000-0000-00004C2C0000}"/>
    <cellStyle name="Porcentagem 6 5 2 2 2" xfId="3783" xr:uid="{00000000-0005-0000-0000-00004D2C0000}"/>
    <cellStyle name="Porcentagem 6 5 2 2 2 2" xfId="14449" xr:uid="{00000000-0005-0000-0000-00004E2C0000}"/>
    <cellStyle name="Porcentagem 6 5 2 2 2 3" xfId="10455" xr:uid="{00000000-0005-0000-0000-00004F2C0000}"/>
    <cellStyle name="Porcentagem 6 5 2 2 3" xfId="10456" xr:uid="{00000000-0005-0000-0000-0000502C0000}"/>
    <cellStyle name="Porcentagem 6 5 2 2 4" xfId="7422" xr:uid="{00000000-0005-0000-0000-0000512C0000}"/>
    <cellStyle name="Porcentagem 6 5 2 2 5" xfId="12636" xr:uid="{00000000-0005-0000-0000-0000522C0000}"/>
    <cellStyle name="Porcentagem 6 5 2 2 6" xfId="5597" xr:uid="{00000000-0005-0000-0000-0000532C0000}"/>
    <cellStyle name="Porcentagem 6 5 2 3" xfId="3062" xr:uid="{00000000-0005-0000-0000-0000542C0000}"/>
    <cellStyle name="Porcentagem 6 5 2 3 2" xfId="13728" xr:uid="{00000000-0005-0000-0000-0000552C0000}"/>
    <cellStyle name="Porcentagem 6 5 2 3 3" xfId="10457" xr:uid="{00000000-0005-0000-0000-0000562C0000}"/>
    <cellStyle name="Porcentagem 6 5 2 4" xfId="10458" xr:uid="{00000000-0005-0000-0000-0000572C0000}"/>
    <cellStyle name="Porcentagem 6 5 2 5" xfId="6701" xr:uid="{00000000-0005-0000-0000-0000582C0000}"/>
    <cellStyle name="Porcentagem 6 5 2 6" xfId="11915" xr:uid="{00000000-0005-0000-0000-0000592C0000}"/>
    <cellStyle name="Porcentagem 6 5 2 7" xfId="4876" xr:uid="{00000000-0005-0000-0000-00005A2C0000}"/>
    <cellStyle name="Porcentagem 6 5 3" xfId="1825" xr:uid="{00000000-0005-0000-0000-00005B2C0000}"/>
    <cellStyle name="Porcentagem 6 5 3 2" xfId="3782" xr:uid="{00000000-0005-0000-0000-00005C2C0000}"/>
    <cellStyle name="Porcentagem 6 5 3 2 2" xfId="14448" xr:uid="{00000000-0005-0000-0000-00005D2C0000}"/>
    <cellStyle name="Porcentagem 6 5 3 2 3" xfId="10459" xr:uid="{00000000-0005-0000-0000-00005E2C0000}"/>
    <cellStyle name="Porcentagem 6 5 3 3" xfId="10460" xr:uid="{00000000-0005-0000-0000-00005F2C0000}"/>
    <cellStyle name="Porcentagem 6 5 3 4" xfId="7421" xr:uid="{00000000-0005-0000-0000-0000602C0000}"/>
    <cellStyle name="Porcentagem 6 5 3 5" xfId="12635" xr:uid="{00000000-0005-0000-0000-0000612C0000}"/>
    <cellStyle name="Porcentagem 6 5 3 6" xfId="5596" xr:uid="{00000000-0005-0000-0000-0000622C0000}"/>
    <cellStyle name="Porcentagem 6 5 4" xfId="2610" xr:uid="{00000000-0005-0000-0000-0000632C0000}"/>
    <cellStyle name="Porcentagem 6 5 4 2" xfId="13276" xr:uid="{00000000-0005-0000-0000-0000642C0000}"/>
    <cellStyle name="Porcentagem 6 5 4 3" xfId="10461" xr:uid="{00000000-0005-0000-0000-0000652C0000}"/>
    <cellStyle name="Porcentagem 6 5 5" xfId="10462" xr:uid="{00000000-0005-0000-0000-0000662C0000}"/>
    <cellStyle name="Porcentagem 6 5 6" xfId="6249" xr:uid="{00000000-0005-0000-0000-0000672C0000}"/>
    <cellStyle name="Porcentagem 6 5 7" xfId="11463" xr:uid="{00000000-0005-0000-0000-0000682C0000}"/>
    <cellStyle name="Porcentagem 6 5 8" xfId="4424" xr:uid="{00000000-0005-0000-0000-0000692C0000}"/>
    <cellStyle name="Porcentagem 6 6" xfId="677" xr:uid="{00000000-0005-0000-0000-00006A2C0000}"/>
    <cellStyle name="Porcentagem 6 6 2" xfId="1143" xr:uid="{00000000-0005-0000-0000-00006B2C0000}"/>
    <cellStyle name="Porcentagem 6 6 2 2" xfId="1828" xr:uid="{00000000-0005-0000-0000-00006C2C0000}"/>
    <cellStyle name="Porcentagem 6 6 2 2 2" xfId="3785" xr:uid="{00000000-0005-0000-0000-00006D2C0000}"/>
    <cellStyle name="Porcentagem 6 6 2 2 2 2" xfId="14451" xr:uid="{00000000-0005-0000-0000-00006E2C0000}"/>
    <cellStyle name="Porcentagem 6 6 2 2 2 3" xfId="10463" xr:uid="{00000000-0005-0000-0000-00006F2C0000}"/>
    <cellStyle name="Porcentagem 6 6 2 2 3" xfId="10464" xr:uid="{00000000-0005-0000-0000-0000702C0000}"/>
    <cellStyle name="Porcentagem 6 6 2 2 4" xfId="7424" xr:uid="{00000000-0005-0000-0000-0000712C0000}"/>
    <cellStyle name="Porcentagem 6 6 2 2 5" xfId="12638" xr:uid="{00000000-0005-0000-0000-0000722C0000}"/>
    <cellStyle name="Porcentagem 6 6 2 2 6" xfId="5599" xr:uid="{00000000-0005-0000-0000-0000732C0000}"/>
    <cellStyle name="Porcentagem 6 6 2 3" xfId="3112" xr:uid="{00000000-0005-0000-0000-0000742C0000}"/>
    <cellStyle name="Porcentagem 6 6 2 3 2" xfId="13778" xr:uid="{00000000-0005-0000-0000-0000752C0000}"/>
    <cellStyle name="Porcentagem 6 6 2 3 3" xfId="10465" xr:uid="{00000000-0005-0000-0000-0000762C0000}"/>
    <cellStyle name="Porcentagem 6 6 2 4" xfId="10466" xr:uid="{00000000-0005-0000-0000-0000772C0000}"/>
    <cellStyle name="Porcentagem 6 6 2 5" xfId="6751" xr:uid="{00000000-0005-0000-0000-0000782C0000}"/>
    <cellStyle name="Porcentagem 6 6 2 6" xfId="11965" xr:uid="{00000000-0005-0000-0000-0000792C0000}"/>
    <cellStyle name="Porcentagem 6 6 2 7" xfId="4926" xr:uid="{00000000-0005-0000-0000-00007A2C0000}"/>
    <cellStyle name="Porcentagem 6 6 3" xfId="1827" xr:uid="{00000000-0005-0000-0000-00007B2C0000}"/>
    <cellStyle name="Porcentagem 6 6 3 2" xfId="3784" xr:uid="{00000000-0005-0000-0000-00007C2C0000}"/>
    <cellStyle name="Porcentagem 6 6 3 2 2" xfId="14450" xr:uid="{00000000-0005-0000-0000-00007D2C0000}"/>
    <cellStyle name="Porcentagem 6 6 3 2 3" xfId="10467" xr:uid="{00000000-0005-0000-0000-00007E2C0000}"/>
    <cellStyle name="Porcentagem 6 6 3 3" xfId="10468" xr:uid="{00000000-0005-0000-0000-00007F2C0000}"/>
    <cellStyle name="Porcentagem 6 6 3 4" xfId="7423" xr:uid="{00000000-0005-0000-0000-0000802C0000}"/>
    <cellStyle name="Porcentagem 6 6 3 5" xfId="12637" xr:uid="{00000000-0005-0000-0000-0000812C0000}"/>
    <cellStyle name="Porcentagem 6 6 3 6" xfId="5598" xr:uid="{00000000-0005-0000-0000-0000822C0000}"/>
    <cellStyle name="Porcentagem 6 6 4" xfId="2745" xr:uid="{00000000-0005-0000-0000-0000832C0000}"/>
    <cellStyle name="Porcentagem 6 6 4 2" xfId="13411" xr:uid="{00000000-0005-0000-0000-0000842C0000}"/>
    <cellStyle name="Porcentagem 6 6 4 3" xfId="10469" xr:uid="{00000000-0005-0000-0000-0000852C0000}"/>
    <cellStyle name="Porcentagem 6 6 5" xfId="10470" xr:uid="{00000000-0005-0000-0000-0000862C0000}"/>
    <cellStyle name="Porcentagem 6 6 6" xfId="6384" xr:uid="{00000000-0005-0000-0000-0000872C0000}"/>
    <cellStyle name="Porcentagem 6 6 7" xfId="11598" xr:uid="{00000000-0005-0000-0000-0000882C0000}"/>
    <cellStyle name="Porcentagem 6 6 8" xfId="4559" xr:uid="{00000000-0005-0000-0000-0000892C0000}"/>
    <cellStyle name="Porcentagem 6 7" xfId="348" xr:uid="{00000000-0005-0000-0000-00008A2C0000}"/>
    <cellStyle name="Porcentagem 6 7 2" xfId="973" xr:uid="{00000000-0005-0000-0000-00008B2C0000}"/>
    <cellStyle name="Porcentagem 6 7 2 2" xfId="1830" xr:uid="{00000000-0005-0000-0000-00008C2C0000}"/>
    <cellStyle name="Porcentagem 6 7 2 2 2" xfId="3787" xr:uid="{00000000-0005-0000-0000-00008D2C0000}"/>
    <cellStyle name="Porcentagem 6 7 2 2 2 2" xfId="14453" xr:uid="{00000000-0005-0000-0000-00008E2C0000}"/>
    <cellStyle name="Porcentagem 6 7 2 2 2 3" xfId="10471" xr:uid="{00000000-0005-0000-0000-00008F2C0000}"/>
    <cellStyle name="Porcentagem 6 7 2 2 3" xfId="10472" xr:uid="{00000000-0005-0000-0000-0000902C0000}"/>
    <cellStyle name="Porcentagem 6 7 2 2 4" xfId="7426" xr:uid="{00000000-0005-0000-0000-0000912C0000}"/>
    <cellStyle name="Porcentagem 6 7 2 2 5" xfId="12640" xr:uid="{00000000-0005-0000-0000-0000922C0000}"/>
    <cellStyle name="Porcentagem 6 7 2 2 6" xfId="5601" xr:uid="{00000000-0005-0000-0000-0000932C0000}"/>
    <cellStyle name="Porcentagem 6 7 2 3" xfId="3018" xr:uid="{00000000-0005-0000-0000-0000942C0000}"/>
    <cellStyle name="Porcentagem 6 7 2 3 2" xfId="13684" xr:uid="{00000000-0005-0000-0000-0000952C0000}"/>
    <cellStyle name="Porcentagem 6 7 2 3 3" xfId="10473" xr:uid="{00000000-0005-0000-0000-0000962C0000}"/>
    <cellStyle name="Porcentagem 6 7 2 4" xfId="10474" xr:uid="{00000000-0005-0000-0000-0000972C0000}"/>
    <cellStyle name="Porcentagem 6 7 2 5" xfId="6657" xr:uid="{00000000-0005-0000-0000-0000982C0000}"/>
    <cellStyle name="Porcentagem 6 7 2 6" xfId="11871" xr:uid="{00000000-0005-0000-0000-0000992C0000}"/>
    <cellStyle name="Porcentagem 6 7 2 7" xfId="4832" xr:uid="{00000000-0005-0000-0000-00009A2C0000}"/>
    <cellStyle name="Porcentagem 6 7 3" xfId="1829" xr:uid="{00000000-0005-0000-0000-00009B2C0000}"/>
    <cellStyle name="Porcentagem 6 7 3 2" xfId="3786" xr:uid="{00000000-0005-0000-0000-00009C2C0000}"/>
    <cellStyle name="Porcentagem 6 7 3 2 2" xfId="14452" xr:uid="{00000000-0005-0000-0000-00009D2C0000}"/>
    <cellStyle name="Porcentagem 6 7 3 2 3" xfId="10475" xr:uid="{00000000-0005-0000-0000-00009E2C0000}"/>
    <cellStyle name="Porcentagem 6 7 3 3" xfId="10476" xr:uid="{00000000-0005-0000-0000-00009F2C0000}"/>
    <cellStyle name="Porcentagem 6 7 3 4" xfId="7425" xr:uid="{00000000-0005-0000-0000-0000A02C0000}"/>
    <cellStyle name="Porcentagem 6 7 3 5" xfId="12639" xr:uid="{00000000-0005-0000-0000-0000A12C0000}"/>
    <cellStyle name="Porcentagem 6 7 3 6" xfId="5600" xr:uid="{00000000-0005-0000-0000-0000A22C0000}"/>
    <cellStyle name="Porcentagem 6 7 4" xfId="2561" xr:uid="{00000000-0005-0000-0000-0000A32C0000}"/>
    <cellStyle name="Porcentagem 6 7 4 2" xfId="13227" xr:uid="{00000000-0005-0000-0000-0000A42C0000}"/>
    <cellStyle name="Porcentagem 6 7 4 3" xfId="10477" xr:uid="{00000000-0005-0000-0000-0000A52C0000}"/>
    <cellStyle name="Porcentagem 6 7 5" xfId="10478" xr:uid="{00000000-0005-0000-0000-0000A62C0000}"/>
    <cellStyle name="Porcentagem 6 7 6" xfId="6200" xr:uid="{00000000-0005-0000-0000-0000A72C0000}"/>
    <cellStyle name="Porcentagem 6 7 7" xfId="11414" xr:uid="{00000000-0005-0000-0000-0000A82C0000}"/>
    <cellStyle name="Porcentagem 6 7 8" xfId="4375" xr:uid="{00000000-0005-0000-0000-0000A92C0000}"/>
    <cellStyle name="Porcentagem 6 8" xfId="826" xr:uid="{00000000-0005-0000-0000-0000AA2C0000}"/>
    <cellStyle name="Porcentagem 6 8 2" xfId="1831" xr:uid="{00000000-0005-0000-0000-0000AB2C0000}"/>
    <cellStyle name="Porcentagem 6 8 2 2" xfId="3788" xr:uid="{00000000-0005-0000-0000-0000AC2C0000}"/>
    <cellStyle name="Porcentagem 6 8 2 2 2" xfId="14454" xr:uid="{00000000-0005-0000-0000-0000AD2C0000}"/>
    <cellStyle name="Porcentagem 6 8 2 2 3" xfId="10479" xr:uid="{00000000-0005-0000-0000-0000AE2C0000}"/>
    <cellStyle name="Porcentagem 6 8 2 3" xfId="10480" xr:uid="{00000000-0005-0000-0000-0000AF2C0000}"/>
    <cellStyle name="Porcentagem 6 8 2 4" xfId="7427" xr:uid="{00000000-0005-0000-0000-0000B02C0000}"/>
    <cellStyle name="Porcentagem 6 8 2 5" xfId="12641" xr:uid="{00000000-0005-0000-0000-0000B12C0000}"/>
    <cellStyle name="Porcentagem 6 8 2 6" xfId="5602" xr:uid="{00000000-0005-0000-0000-0000B22C0000}"/>
    <cellStyle name="Porcentagem 6 8 3" xfId="2883" xr:uid="{00000000-0005-0000-0000-0000B32C0000}"/>
    <cellStyle name="Porcentagem 6 8 3 2" xfId="13549" xr:uid="{00000000-0005-0000-0000-0000B42C0000}"/>
    <cellStyle name="Porcentagem 6 8 3 3" xfId="10481" xr:uid="{00000000-0005-0000-0000-0000B52C0000}"/>
    <cellStyle name="Porcentagem 6 8 4" xfId="10482" xr:uid="{00000000-0005-0000-0000-0000B62C0000}"/>
    <cellStyle name="Porcentagem 6 8 5" xfId="6522" xr:uid="{00000000-0005-0000-0000-0000B72C0000}"/>
    <cellStyle name="Porcentagem 6 8 6" xfId="11736" xr:uid="{00000000-0005-0000-0000-0000B82C0000}"/>
    <cellStyle name="Porcentagem 6 8 7" xfId="4697" xr:uid="{00000000-0005-0000-0000-0000B92C0000}"/>
    <cellStyle name="Porcentagem 6 9" xfId="1293" xr:uid="{00000000-0005-0000-0000-0000BA2C0000}"/>
    <cellStyle name="Porcentagem 6 9 2" xfId="3250" xr:uid="{00000000-0005-0000-0000-0000BB2C0000}"/>
    <cellStyle name="Porcentagem 6 9 2 2" xfId="13916" xr:uid="{00000000-0005-0000-0000-0000BC2C0000}"/>
    <cellStyle name="Porcentagem 6 9 2 3" xfId="10483" xr:uid="{00000000-0005-0000-0000-0000BD2C0000}"/>
    <cellStyle name="Porcentagem 6 9 3" xfId="10484" xr:uid="{00000000-0005-0000-0000-0000BE2C0000}"/>
    <cellStyle name="Porcentagem 6 9 4" xfId="6889" xr:uid="{00000000-0005-0000-0000-0000BF2C0000}"/>
    <cellStyle name="Porcentagem 6 9 5" xfId="12103" xr:uid="{00000000-0005-0000-0000-0000C02C0000}"/>
    <cellStyle name="Porcentagem 6 9 6" xfId="5064" xr:uid="{00000000-0005-0000-0000-0000C12C0000}"/>
    <cellStyle name="Porcentagem 7" xfId="255" xr:uid="{00000000-0005-0000-0000-0000C22C0000}"/>
    <cellStyle name="Porcentagem 7 2" xfId="995" xr:uid="{00000000-0005-0000-0000-0000C32C0000}"/>
    <cellStyle name="Porcentagem 8" xfId="2243" xr:uid="{00000000-0005-0000-0000-0000C42C0000}"/>
    <cellStyle name="Result" xfId="12" xr:uid="{00000000-0005-0000-0000-0000C52C0000}"/>
    <cellStyle name="Result2" xfId="13" xr:uid="{00000000-0005-0000-0000-0000C62C0000}"/>
    <cellStyle name="Saída 2" xfId="2091" xr:uid="{00000000-0005-0000-0000-0000C72C0000}"/>
    <cellStyle name="Saída 2 2" xfId="2427" xr:uid="{00000000-0005-0000-0000-0000C82C0000}"/>
    <cellStyle name="Sep. milhar [0]" xfId="90" xr:uid="{00000000-0005-0000-0000-0000C92C0000}"/>
    <cellStyle name="Separador de m" xfId="91" xr:uid="{00000000-0005-0000-0000-0000CA2C0000}"/>
    <cellStyle name="Separador de milhares 2" xfId="15" xr:uid="{00000000-0005-0000-0000-0000CB2C0000}"/>
    <cellStyle name="Separador de milhares 2 2" xfId="21" xr:uid="{00000000-0005-0000-0000-0000CC2C0000}"/>
    <cellStyle name="Separador de milhares 2 2 2" xfId="577" xr:uid="{00000000-0005-0000-0000-0000CD2C0000}"/>
    <cellStyle name="Separador de milhares 2 2 2 2" xfId="1103" xr:uid="{00000000-0005-0000-0000-0000CE2C0000}"/>
    <cellStyle name="Separador de milhares 2 2 3" xfId="466" xr:uid="{00000000-0005-0000-0000-0000CF2C0000}"/>
    <cellStyle name="Separador de milhares 2 2 4" xfId="350" xr:uid="{00000000-0005-0000-0000-0000D02C0000}"/>
    <cellStyle name="Separador de milhares 2 3" xfId="576" xr:uid="{00000000-0005-0000-0000-0000D12C0000}"/>
    <cellStyle name="Separador de milhares 2 3 2" xfId="1102" xr:uid="{00000000-0005-0000-0000-0000D22C0000}"/>
    <cellStyle name="Separador de milhares 2 4" xfId="380" xr:uid="{00000000-0005-0000-0000-0000D32C0000}"/>
    <cellStyle name="Separador de milhares 2 5" xfId="264" xr:uid="{00000000-0005-0000-0000-0000D42C0000}"/>
    <cellStyle name="Separador de milhares 2_ORÇAMENTO matureia corrigido (DEZ 2009)" xfId="14949" xr:uid="{0419E8CC-1545-4C8F-A7FF-FCA3D389A9AF}"/>
    <cellStyle name="Separador de milhares 3" xfId="22" xr:uid="{00000000-0005-0000-0000-0000D52C0000}"/>
    <cellStyle name="Separador de milhares 4" xfId="16" xr:uid="{00000000-0005-0000-0000-0000D62C0000}"/>
    <cellStyle name="Sepavador de milhares [0]_Pasta2" xfId="92" xr:uid="{00000000-0005-0000-0000-0000D72C0000}"/>
    <cellStyle name="Standard_RP100_01 (metr.)" xfId="93" xr:uid="{00000000-0005-0000-0000-0000D82C0000}"/>
    <cellStyle name="TableStyleLight1" xfId="14937" xr:uid="{C8FDE710-6EB5-499E-B136-11A9C9E30B32}"/>
    <cellStyle name="Texto de Aviso 2" xfId="2092" xr:uid="{00000000-0005-0000-0000-0000D92C0000}"/>
    <cellStyle name="Texto de Aviso 2 2" xfId="2428" xr:uid="{00000000-0005-0000-0000-0000DA2C0000}"/>
    <cellStyle name="Texto Explicativo 2" xfId="2093" xr:uid="{00000000-0005-0000-0000-0000DB2C0000}"/>
    <cellStyle name="Texto Explicativo 2 2" xfId="2429" xr:uid="{00000000-0005-0000-0000-0000DC2C0000}"/>
    <cellStyle name="Título 1 2" xfId="2094" xr:uid="{00000000-0005-0000-0000-0000DD2C0000}"/>
    <cellStyle name="Título 1 2 2" xfId="2430" xr:uid="{00000000-0005-0000-0000-0000DE2C0000}"/>
    <cellStyle name="Título 2 2" xfId="2095" xr:uid="{00000000-0005-0000-0000-0000DF2C0000}"/>
    <cellStyle name="Título 2 2 2" xfId="2431" xr:uid="{00000000-0005-0000-0000-0000E02C0000}"/>
    <cellStyle name="Título 3 2" xfId="2096" xr:uid="{00000000-0005-0000-0000-0000E12C0000}"/>
    <cellStyle name="Título 3 2 2" xfId="2432" xr:uid="{00000000-0005-0000-0000-0000E22C0000}"/>
    <cellStyle name="Título 4 2" xfId="2097" xr:uid="{00000000-0005-0000-0000-0000E32C0000}"/>
    <cellStyle name="Título 4 2 2" xfId="2433" xr:uid="{00000000-0005-0000-0000-0000E42C0000}"/>
    <cellStyle name="Titulo1" xfId="94" xr:uid="{00000000-0005-0000-0000-0000E52C0000}"/>
    <cellStyle name="Titulo2" xfId="95" xr:uid="{00000000-0005-0000-0000-0000E62C0000}"/>
    <cellStyle name="Vírgula" xfId="14" builtinId="3"/>
    <cellStyle name="Vírgula 10" xfId="97" xr:uid="{00000000-0005-0000-0000-0000E82C0000}"/>
    <cellStyle name="Vírgula 10 10" xfId="239" xr:uid="{00000000-0005-0000-0000-0000E92C0000}"/>
    <cellStyle name="Vírgula 10 10 2" xfId="2519" xr:uid="{00000000-0005-0000-0000-0000EA2C0000}"/>
    <cellStyle name="Vírgula 10 10 2 2" xfId="13185" xr:uid="{00000000-0005-0000-0000-0000EB2C0000}"/>
    <cellStyle name="Vírgula 10 10 2 3" xfId="10485" xr:uid="{00000000-0005-0000-0000-0000EC2C0000}"/>
    <cellStyle name="Vírgula 10 10 3" xfId="10486" xr:uid="{00000000-0005-0000-0000-0000ED2C0000}"/>
    <cellStyle name="Vírgula 10 10 4" xfId="6158" xr:uid="{00000000-0005-0000-0000-0000EE2C0000}"/>
    <cellStyle name="Vírgula 10 10 5" xfId="11372" xr:uid="{00000000-0005-0000-0000-0000EF2C0000}"/>
    <cellStyle name="Vírgula 10 10 6" xfId="4333" xr:uid="{00000000-0005-0000-0000-0000F02C0000}"/>
    <cellStyle name="Vírgula 10 11" xfId="2135" xr:uid="{00000000-0005-0000-0000-0000F12C0000}"/>
    <cellStyle name="Vírgula 10 11 2" xfId="3992" xr:uid="{00000000-0005-0000-0000-0000F22C0000}"/>
    <cellStyle name="Vírgula 10 11 2 2" xfId="14655" xr:uid="{00000000-0005-0000-0000-0000F32C0000}"/>
    <cellStyle name="Vírgula 10 11 2 3" xfId="10487" xr:uid="{00000000-0005-0000-0000-0000F42C0000}"/>
    <cellStyle name="Vírgula 10 11 3" xfId="10488" xr:uid="{00000000-0005-0000-0000-0000F52C0000}"/>
    <cellStyle name="Vírgula 10 11 4" xfId="7631" xr:uid="{00000000-0005-0000-0000-0000F62C0000}"/>
    <cellStyle name="Vírgula 10 11 5" xfId="12842" xr:uid="{00000000-0005-0000-0000-0000F72C0000}"/>
    <cellStyle name="Vírgula 10 11 6" xfId="5803" xr:uid="{00000000-0005-0000-0000-0000F82C0000}"/>
    <cellStyle name="Vírgula 10 12" xfId="2284" xr:uid="{00000000-0005-0000-0000-0000F92C0000}"/>
    <cellStyle name="Vírgula 10 12 2" xfId="4128" xr:uid="{00000000-0005-0000-0000-0000FA2C0000}"/>
    <cellStyle name="Vírgula 10 12 2 2" xfId="14791" xr:uid="{00000000-0005-0000-0000-0000FB2C0000}"/>
    <cellStyle name="Vírgula 10 12 2 3" xfId="10489" xr:uid="{00000000-0005-0000-0000-0000FC2C0000}"/>
    <cellStyle name="Vírgula 10 12 3" xfId="7767" xr:uid="{00000000-0005-0000-0000-0000FD2C0000}"/>
    <cellStyle name="Vírgula 10 12 4" xfId="12978" xr:uid="{00000000-0005-0000-0000-0000FE2C0000}"/>
    <cellStyle name="Vírgula 10 12 5" xfId="5939" xr:uid="{00000000-0005-0000-0000-0000FF2C0000}"/>
    <cellStyle name="Vírgula 10 13" xfId="2455" xr:uid="{00000000-0005-0000-0000-0000002D0000}"/>
    <cellStyle name="Vírgula 10 13 2" xfId="10490" xr:uid="{00000000-0005-0000-0000-0000012D0000}"/>
    <cellStyle name="Vírgula 10 13 3" xfId="13123" xr:uid="{00000000-0005-0000-0000-0000022D0000}"/>
    <cellStyle name="Vírgula 10 13 4" xfId="6054" xr:uid="{00000000-0005-0000-0000-0000032D0000}"/>
    <cellStyle name="Vírgula 10 14" xfId="10491" xr:uid="{00000000-0005-0000-0000-0000042D0000}"/>
    <cellStyle name="Vírgula 10 15" xfId="6094" xr:uid="{00000000-0005-0000-0000-0000052D0000}"/>
    <cellStyle name="Vírgula 10 16" xfId="11310" xr:uid="{00000000-0005-0000-0000-0000062D0000}"/>
    <cellStyle name="Vírgula 10 17" xfId="4271" xr:uid="{00000000-0005-0000-0000-0000072D0000}"/>
    <cellStyle name="Vírgula 10 2" xfId="146" xr:uid="{00000000-0005-0000-0000-0000082D0000}"/>
    <cellStyle name="Vírgula 10 2 10" xfId="2136" xr:uid="{00000000-0005-0000-0000-0000092D0000}"/>
    <cellStyle name="Vírgula 10 2 10 2" xfId="3993" xr:uid="{00000000-0005-0000-0000-00000A2D0000}"/>
    <cellStyle name="Vírgula 10 2 10 2 2" xfId="14656" xr:uid="{00000000-0005-0000-0000-00000B2D0000}"/>
    <cellStyle name="Vírgula 10 2 10 2 3" xfId="10492" xr:uid="{00000000-0005-0000-0000-00000C2D0000}"/>
    <cellStyle name="Vírgula 10 2 10 3" xfId="10493" xr:uid="{00000000-0005-0000-0000-00000D2D0000}"/>
    <cellStyle name="Vírgula 10 2 10 4" xfId="7632" xr:uid="{00000000-0005-0000-0000-00000E2D0000}"/>
    <cellStyle name="Vírgula 10 2 10 5" xfId="12843" xr:uid="{00000000-0005-0000-0000-00000F2D0000}"/>
    <cellStyle name="Vírgula 10 2 10 6" xfId="5804" xr:uid="{00000000-0005-0000-0000-0000102D0000}"/>
    <cellStyle name="Vírgula 10 2 11" xfId="2285" xr:uid="{00000000-0005-0000-0000-0000112D0000}"/>
    <cellStyle name="Vírgula 10 2 11 2" xfId="4129" xr:uid="{00000000-0005-0000-0000-0000122D0000}"/>
    <cellStyle name="Vírgula 10 2 11 2 2" xfId="14792" xr:uid="{00000000-0005-0000-0000-0000132D0000}"/>
    <cellStyle name="Vírgula 10 2 11 2 3" xfId="10494" xr:uid="{00000000-0005-0000-0000-0000142D0000}"/>
    <cellStyle name="Vírgula 10 2 11 3" xfId="7768" xr:uid="{00000000-0005-0000-0000-0000152D0000}"/>
    <cellStyle name="Vírgula 10 2 11 4" xfId="12979" xr:uid="{00000000-0005-0000-0000-0000162D0000}"/>
    <cellStyle name="Vírgula 10 2 11 5" xfId="5940" xr:uid="{00000000-0005-0000-0000-0000172D0000}"/>
    <cellStyle name="Vírgula 10 2 12" xfId="2482" xr:uid="{00000000-0005-0000-0000-0000182D0000}"/>
    <cellStyle name="Vírgula 10 2 12 2" xfId="10495" xr:uid="{00000000-0005-0000-0000-0000192D0000}"/>
    <cellStyle name="Vírgula 10 2 12 3" xfId="13150" xr:uid="{00000000-0005-0000-0000-00001A2D0000}"/>
    <cellStyle name="Vírgula 10 2 12 4" xfId="6077" xr:uid="{00000000-0005-0000-0000-00001B2D0000}"/>
    <cellStyle name="Vírgula 10 2 13" xfId="10496" xr:uid="{00000000-0005-0000-0000-00001C2D0000}"/>
    <cellStyle name="Vírgula 10 2 14" xfId="6121" xr:uid="{00000000-0005-0000-0000-00001D2D0000}"/>
    <cellStyle name="Vírgula 10 2 15" xfId="11337" xr:uid="{00000000-0005-0000-0000-00001E2D0000}"/>
    <cellStyle name="Vírgula 10 2 16" xfId="4298" xr:uid="{00000000-0005-0000-0000-00001F2D0000}"/>
    <cellStyle name="Vírgula 10 2 2" xfId="579" xr:uid="{00000000-0005-0000-0000-0000202D0000}"/>
    <cellStyle name="Vírgula 10 2 2 10" xfId="11513" xr:uid="{00000000-0005-0000-0000-0000212D0000}"/>
    <cellStyle name="Vírgula 10 2 2 11" xfId="4474" xr:uid="{00000000-0005-0000-0000-0000222D0000}"/>
    <cellStyle name="Vírgula 10 2 2 2" xfId="728" xr:uid="{00000000-0005-0000-0000-0000232D0000}"/>
    <cellStyle name="Vírgula 10 2 2 2 2" xfId="1193" xr:uid="{00000000-0005-0000-0000-0000242D0000}"/>
    <cellStyle name="Vírgula 10 2 2 2 2 2" xfId="1834" xr:uid="{00000000-0005-0000-0000-0000252D0000}"/>
    <cellStyle name="Vírgula 10 2 2 2 2 2 2" xfId="3791" xr:uid="{00000000-0005-0000-0000-0000262D0000}"/>
    <cellStyle name="Vírgula 10 2 2 2 2 2 2 2" xfId="14457" xr:uid="{00000000-0005-0000-0000-0000272D0000}"/>
    <cellStyle name="Vírgula 10 2 2 2 2 2 2 3" xfId="10497" xr:uid="{00000000-0005-0000-0000-0000282D0000}"/>
    <cellStyle name="Vírgula 10 2 2 2 2 2 3" xfId="10498" xr:uid="{00000000-0005-0000-0000-0000292D0000}"/>
    <cellStyle name="Vírgula 10 2 2 2 2 2 4" xfId="7430" xr:uid="{00000000-0005-0000-0000-00002A2D0000}"/>
    <cellStyle name="Vírgula 10 2 2 2 2 2 5" xfId="12644" xr:uid="{00000000-0005-0000-0000-00002B2D0000}"/>
    <cellStyle name="Vírgula 10 2 2 2 2 2 6" xfId="5605" xr:uid="{00000000-0005-0000-0000-00002C2D0000}"/>
    <cellStyle name="Vírgula 10 2 2 2 2 3" xfId="3162" xr:uid="{00000000-0005-0000-0000-00002D2D0000}"/>
    <cellStyle name="Vírgula 10 2 2 2 2 3 2" xfId="13828" xr:uid="{00000000-0005-0000-0000-00002E2D0000}"/>
    <cellStyle name="Vírgula 10 2 2 2 2 3 3" xfId="10499" xr:uid="{00000000-0005-0000-0000-00002F2D0000}"/>
    <cellStyle name="Vírgula 10 2 2 2 2 4" xfId="10500" xr:uid="{00000000-0005-0000-0000-0000302D0000}"/>
    <cellStyle name="Vírgula 10 2 2 2 2 5" xfId="6801" xr:uid="{00000000-0005-0000-0000-0000312D0000}"/>
    <cellStyle name="Vírgula 10 2 2 2 2 6" xfId="12015" xr:uid="{00000000-0005-0000-0000-0000322D0000}"/>
    <cellStyle name="Vírgula 10 2 2 2 2 7" xfId="4976" xr:uid="{00000000-0005-0000-0000-0000332D0000}"/>
    <cellStyle name="Vírgula 10 2 2 2 3" xfId="1833" xr:uid="{00000000-0005-0000-0000-0000342D0000}"/>
    <cellStyle name="Vírgula 10 2 2 2 3 2" xfId="3790" xr:uid="{00000000-0005-0000-0000-0000352D0000}"/>
    <cellStyle name="Vírgula 10 2 2 2 3 2 2" xfId="14456" xr:uid="{00000000-0005-0000-0000-0000362D0000}"/>
    <cellStyle name="Vírgula 10 2 2 2 3 2 3" xfId="10501" xr:uid="{00000000-0005-0000-0000-0000372D0000}"/>
    <cellStyle name="Vírgula 10 2 2 2 3 3" xfId="10502" xr:uid="{00000000-0005-0000-0000-0000382D0000}"/>
    <cellStyle name="Vírgula 10 2 2 2 3 4" xfId="7429" xr:uid="{00000000-0005-0000-0000-0000392D0000}"/>
    <cellStyle name="Vírgula 10 2 2 2 3 5" xfId="12643" xr:uid="{00000000-0005-0000-0000-00003A2D0000}"/>
    <cellStyle name="Vírgula 10 2 2 2 3 6" xfId="5604" xr:uid="{00000000-0005-0000-0000-00003B2D0000}"/>
    <cellStyle name="Vírgula 10 2 2 2 4" xfId="2795" xr:uid="{00000000-0005-0000-0000-00003C2D0000}"/>
    <cellStyle name="Vírgula 10 2 2 2 4 2" xfId="13461" xr:uid="{00000000-0005-0000-0000-00003D2D0000}"/>
    <cellStyle name="Vírgula 10 2 2 2 4 3" xfId="10503" xr:uid="{00000000-0005-0000-0000-00003E2D0000}"/>
    <cellStyle name="Vírgula 10 2 2 2 5" xfId="10504" xr:uid="{00000000-0005-0000-0000-00003F2D0000}"/>
    <cellStyle name="Vírgula 10 2 2 2 6" xfId="6434" xr:uid="{00000000-0005-0000-0000-0000402D0000}"/>
    <cellStyle name="Vírgula 10 2 2 2 7" xfId="11648" xr:uid="{00000000-0005-0000-0000-0000412D0000}"/>
    <cellStyle name="Vírgula 10 2 2 2 8" xfId="4609" xr:uid="{00000000-0005-0000-0000-0000422D0000}"/>
    <cellStyle name="Vírgula 10 2 2 3" xfId="880" xr:uid="{00000000-0005-0000-0000-0000432D0000}"/>
    <cellStyle name="Vírgula 10 2 2 3 2" xfId="1835" xr:uid="{00000000-0005-0000-0000-0000442D0000}"/>
    <cellStyle name="Vírgula 10 2 2 3 2 2" xfId="3792" xr:uid="{00000000-0005-0000-0000-0000452D0000}"/>
    <cellStyle name="Vírgula 10 2 2 3 2 2 2" xfId="14458" xr:uid="{00000000-0005-0000-0000-0000462D0000}"/>
    <cellStyle name="Vírgula 10 2 2 3 2 2 3" xfId="10505" xr:uid="{00000000-0005-0000-0000-0000472D0000}"/>
    <cellStyle name="Vírgula 10 2 2 3 2 3" xfId="10506" xr:uid="{00000000-0005-0000-0000-0000482D0000}"/>
    <cellStyle name="Vírgula 10 2 2 3 2 4" xfId="7431" xr:uid="{00000000-0005-0000-0000-0000492D0000}"/>
    <cellStyle name="Vírgula 10 2 2 3 2 5" xfId="12645" xr:uid="{00000000-0005-0000-0000-00004A2D0000}"/>
    <cellStyle name="Vírgula 10 2 2 3 2 6" xfId="5606" xr:uid="{00000000-0005-0000-0000-00004B2D0000}"/>
    <cellStyle name="Vírgula 10 2 2 3 3" xfId="2933" xr:uid="{00000000-0005-0000-0000-00004C2D0000}"/>
    <cellStyle name="Vírgula 10 2 2 3 3 2" xfId="13599" xr:uid="{00000000-0005-0000-0000-00004D2D0000}"/>
    <cellStyle name="Vírgula 10 2 2 3 3 3" xfId="10507" xr:uid="{00000000-0005-0000-0000-00004E2D0000}"/>
    <cellStyle name="Vírgula 10 2 2 3 4" xfId="10508" xr:uid="{00000000-0005-0000-0000-00004F2D0000}"/>
    <cellStyle name="Vírgula 10 2 2 3 5" xfId="6572" xr:uid="{00000000-0005-0000-0000-0000502D0000}"/>
    <cellStyle name="Vírgula 10 2 2 3 6" xfId="11786" xr:uid="{00000000-0005-0000-0000-0000512D0000}"/>
    <cellStyle name="Vírgula 10 2 2 3 7" xfId="4747" xr:uid="{00000000-0005-0000-0000-0000522D0000}"/>
    <cellStyle name="Vírgula 10 2 2 4" xfId="1832" xr:uid="{00000000-0005-0000-0000-0000532D0000}"/>
    <cellStyle name="Vírgula 10 2 2 4 2" xfId="3789" xr:uid="{00000000-0005-0000-0000-0000542D0000}"/>
    <cellStyle name="Vírgula 10 2 2 4 2 2" xfId="14455" xr:uid="{00000000-0005-0000-0000-0000552D0000}"/>
    <cellStyle name="Vírgula 10 2 2 4 2 3" xfId="10509" xr:uid="{00000000-0005-0000-0000-0000562D0000}"/>
    <cellStyle name="Vírgula 10 2 2 4 3" xfId="10510" xr:uid="{00000000-0005-0000-0000-0000572D0000}"/>
    <cellStyle name="Vírgula 10 2 2 4 4" xfId="7428" xr:uid="{00000000-0005-0000-0000-0000582D0000}"/>
    <cellStyle name="Vírgula 10 2 2 4 5" xfId="12642" xr:uid="{00000000-0005-0000-0000-0000592D0000}"/>
    <cellStyle name="Vírgula 10 2 2 4 6" xfId="5603" xr:uid="{00000000-0005-0000-0000-00005A2D0000}"/>
    <cellStyle name="Vírgula 10 2 2 5" xfId="2188" xr:uid="{00000000-0005-0000-0000-00005B2D0000}"/>
    <cellStyle name="Vírgula 10 2 2 5 2" xfId="4041" xr:uid="{00000000-0005-0000-0000-00005C2D0000}"/>
    <cellStyle name="Vírgula 10 2 2 5 2 2" xfId="14704" xr:uid="{00000000-0005-0000-0000-00005D2D0000}"/>
    <cellStyle name="Vírgula 10 2 2 5 2 3" xfId="10511" xr:uid="{00000000-0005-0000-0000-00005E2D0000}"/>
    <cellStyle name="Vírgula 10 2 2 5 3" xfId="10512" xr:uid="{00000000-0005-0000-0000-00005F2D0000}"/>
    <cellStyle name="Vírgula 10 2 2 5 4" xfId="7680" xr:uid="{00000000-0005-0000-0000-0000602D0000}"/>
    <cellStyle name="Vírgula 10 2 2 5 5" xfId="12891" xr:uid="{00000000-0005-0000-0000-0000612D0000}"/>
    <cellStyle name="Vírgula 10 2 2 5 6" xfId="5852" xr:uid="{00000000-0005-0000-0000-0000622D0000}"/>
    <cellStyle name="Vírgula 10 2 2 6" xfId="2332" xr:uid="{00000000-0005-0000-0000-0000632D0000}"/>
    <cellStyle name="Vírgula 10 2 2 6 2" xfId="4176" xr:uid="{00000000-0005-0000-0000-0000642D0000}"/>
    <cellStyle name="Vírgula 10 2 2 6 2 2" xfId="14839" xr:uid="{00000000-0005-0000-0000-0000652D0000}"/>
    <cellStyle name="Vírgula 10 2 2 6 2 3" xfId="10513" xr:uid="{00000000-0005-0000-0000-0000662D0000}"/>
    <cellStyle name="Vírgula 10 2 2 6 3" xfId="7815" xr:uid="{00000000-0005-0000-0000-0000672D0000}"/>
    <cellStyle name="Vírgula 10 2 2 6 4" xfId="13026" xr:uid="{00000000-0005-0000-0000-0000682D0000}"/>
    <cellStyle name="Vírgula 10 2 2 6 5" xfId="5987" xr:uid="{00000000-0005-0000-0000-0000692D0000}"/>
    <cellStyle name="Vírgula 10 2 2 7" xfId="2660" xr:uid="{00000000-0005-0000-0000-00006A2D0000}"/>
    <cellStyle name="Vírgula 10 2 2 7 2" xfId="13326" xr:uid="{00000000-0005-0000-0000-00006B2D0000}"/>
    <cellStyle name="Vírgula 10 2 2 7 3" xfId="10514" xr:uid="{00000000-0005-0000-0000-00006C2D0000}"/>
    <cellStyle name="Vírgula 10 2 2 8" xfId="10515" xr:uid="{00000000-0005-0000-0000-00006D2D0000}"/>
    <cellStyle name="Vírgula 10 2 2 9" xfId="6299" xr:uid="{00000000-0005-0000-0000-00006E2D0000}"/>
    <cellStyle name="Vírgula 10 2 3" xfId="629" xr:uid="{00000000-0005-0000-0000-00006F2D0000}"/>
    <cellStyle name="Vírgula 10 2 3 10" xfId="11555" xr:uid="{00000000-0005-0000-0000-0000702D0000}"/>
    <cellStyle name="Vírgula 10 2 3 11" xfId="4516" xr:uid="{00000000-0005-0000-0000-0000712D0000}"/>
    <cellStyle name="Vírgula 10 2 3 2" xfId="770" xr:uid="{00000000-0005-0000-0000-0000722D0000}"/>
    <cellStyle name="Vírgula 10 2 3 2 2" xfId="1235" xr:uid="{00000000-0005-0000-0000-0000732D0000}"/>
    <cellStyle name="Vírgula 10 2 3 2 2 2" xfId="1838" xr:uid="{00000000-0005-0000-0000-0000742D0000}"/>
    <cellStyle name="Vírgula 10 2 3 2 2 2 2" xfId="3795" xr:uid="{00000000-0005-0000-0000-0000752D0000}"/>
    <cellStyle name="Vírgula 10 2 3 2 2 2 2 2" xfId="14461" xr:uid="{00000000-0005-0000-0000-0000762D0000}"/>
    <cellStyle name="Vírgula 10 2 3 2 2 2 2 3" xfId="10516" xr:uid="{00000000-0005-0000-0000-0000772D0000}"/>
    <cellStyle name="Vírgula 10 2 3 2 2 2 3" xfId="10517" xr:uid="{00000000-0005-0000-0000-0000782D0000}"/>
    <cellStyle name="Vírgula 10 2 3 2 2 2 4" xfId="7434" xr:uid="{00000000-0005-0000-0000-0000792D0000}"/>
    <cellStyle name="Vírgula 10 2 3 2 2 2 5" xfId="12648" xr:uid="{00000000-0005-0000-0000-00007A2D0000}"/>
    <cellStyle name="Vírgula 10 2 3 2 2 2 6" xfId="5609" xr:uid="{00000000-0005-0000-0000-00007B2D0000}"/>
    <cellStyle name="Vírgula 10 2 3 2 2 3" xfId="3204" xr:uid="{00000000-0005-0000-0000-00007C2D0000}"/>
    <cellStyle name="Vírgula 10 2 3 2 2 3 2" xfId="13870" xr:uid="{00000000-0005-0000-0000-00007D2D0000}"/>
    <cellStyle name="Vírgula 10 2 3 2 2 3 3" xfId="10518" xr:uid="{00000000-0005-0000-0000-00007E2D0000}"/>
    <cellStyle name="Vírgula 10 2 3 2 2 4" xfId="10519" xr:uid="{00000000-0005-0000-0000-00007F2D0000}"/>
    <cellStyle name="Vírgula 10 2 3 2 2 5" xfId="6843" xr:uid="{00000000-0005-0000-0000-0000802D0000}"/>
    <cellStyle name="Vírgula 10 2 3 2 2 6" xfId="12057" xr:uid="{00000000-0005-0000-0000-0000812D0000}"/>
    <cellStyle name="Vírgula 10 2 3 2 2 7" xfId="5018" xr:uid="{00000000-0005-0000-0000-0000822D0000}"/>
    <cellStyle name="Vírgula 10 2 3 2 3" xfId="1837" xr:uid="{00000000-0005-0000-0000-0000832D0000}"/>
    <cellStyle name="Vírgula 10 2 3 2 3 2" xfId="3794" xr:uid="{00000000-0005-0000-0000-0000842D0000}"/>
    <cellStyle name="Vírgula 10 2 3 2 3 2 2" xfId="14460" xr:uid="{00000000-0005-0000-0000-0000852D0000}"/>
    <cellStyle name="Vírgula 10 2 3 2 3 2 3" xfId="10520" xr:uid="{00000000-0005-0000-0000-0000862D0000}"/>
    <cellStyle name="Vírgula 10 2 3 2 3 3" xfId="10521" xr:uid="{00000000-0005-0000-0000-0000872D0000}"/>
    <cellStyle name="Vírgula 10 2 3 2 3 4" xfId="7433" xr:uid="{00000000-0005-0000-0000-0000882D0000}"/>
    <cellStyle name="Vírgula 10 2 3 2 3 5" xfId="12647" xr:uid="{00000000-0005-0000-0000-0000892D0000}"/>
    <cellStyle name="Vírgula 10 2 3 2 3 6" xfId="5608" xr:uid="{00000000-0005-0000-0000-00008A2D0000}"/>
    <cellStyle name="Vírgula 10 2 3 2 4" xfId="2837" xr:uid="{00000000-0005-0000-0000-00008B2D0000}"/>
    <cellStyle name="Vírgula 10 2 3 2 4 2" xfId="13503" xr:uid="{00000000-0005-0000-0000-00008C2D0000}"/>
    <cellStyle name="Vírgula 10 2 3 2 4 3" xfId="10522" xr:uid="{00000000-0005-0000-0000-00008D2D0000}"/>
    <cellStyle name="Vírgula 10 2 3 2 5" xfId="10523" xr:uid="{00000000-0005-0000-0000-00008E2D0000}"/>
    <cellStyle name="Vírgula 10 2 3 2 6" xfId="6476" xr:uid="{00000000-0005-0000-0000-00008F2D0000}"/>
    <cellStyle name="Vírgula 10 2 3 2 7" xfId="11690" xr:uid="{00000000-0005-0000-0000-0000902D0000}"/>
    <cellStyle name="Vírgula 10 2 3 2 8" xfId="4651" xr:uid="{00000000-0005-0000-0000-0000912D0000}"/>
    <cellStyle name="Vírgula 10 2 3 3" xfId="923" xr:uid="{00000000-0005-0000-0000-0000922D0000}"/>
    <cellStyle name="Vírgula 10 2 3 3 2" xfId="1839" xr:uid="{00000000-0005-0000-0000-0000932D0000}"/>
    <cellStyle name="Vírgula 10 2 3 3 2 2" xfId="3796" xr:uid="{00000000-0005-0000-0000-0000942D0000}"/>
    <cellStyle name="Vírgula 10 2 3 3 2 2 2" xfId="14462" xr:uid="{00000000-0005-0000-0000-0000952D0000}"/>
    <cellStyle name="Vírgula 10 2 3 3 2 2 3" xfId="10524" xr:uid="{00000000-0005-0000-0000-0000962D0000}"/>
    <cellStyle name="Vírgula 10 2 3 3 2 3" xfId="10525" xr:uid="{00000000-0005-0000-0000-0000972D0000}"/>
    <cellStyle name="Vírgula 10 2 3 3 2 4" xfId="7435" xr:uid="{00000000-0005-0000-0000-0000982D0000}"/>
    <cellStyle name="Vírgula 10 2 3 3 2 5" xfId="12649" xr:uid="{00000000-0005-0000-0000-0000992D0000}"/>
    <cellStyle name="Vírgula 10 2 3 3 2 6" xfId="5610" xr:uid="{00000000-0005-0000-0000-00009A2D0000}"/>
    <cellStyle name="Vírgula 10 2 3 3 3" xfId="2975" xr:uid="{00000000-0005-0000-0000-00009B2D0000}"/>
    <cellStyle name="Vírgula 10 2 3 3 3 2" xfId="13641" xr:uid="{00000000-0005-0000-0000-00009C2D0000}"/>
    <cellStyle name="Vírgula 10 2 3 3 3 3" xfId="10526" xr:uid="{00000000-0005-0000-0000-00009D2D0000}"/>
    <cellStyle name="Vírgula 10 2 3 3 4" xfId="10527" xr:uid="{00000000-0005-0000-0000-00009E2D0000}"/>
    <cellStyle name="Vírgula 10 2 3 3 5" xfId="6614" xr:uid="{00000000-0005-0000-0000-00009F2D0000}"/>
    <cellStyle name="Vírgula 10 2 3 3 6" xfId="11828" xr:uid="{00000000-0005-0000-0000-0000A02D0000}"/>
    <cellStyle name="Vírgula 10 2 3 3 7" xfId="4789" xr:uid="{00000000-0005-0000-0000-0000A12D0000}"/>
    <cellStyle name="Vírgula 10 2 3 4" xfId="1836" xr:uid="{00000000-0005-0000-0000-0000A22D0000}"/>
    <cellStyle name="Vírgula 10 2 3 4 2" xfId="3793" xr:uid="{00000000-0005-0000-0000-0000A32D0000}"/>
    <cellStyle name="Vírgula 10 2 3 4 2 2" xfId="14459" xr:uid="{00000000-0005-0000-0000-0000A42D0000}"/>
    <cellStyle name="Vírgula 10 2 3 4 2 3" xfId="10528" xr:uid="{00000000-0005-0000-0000-0000A52D0000}"/>
    <cellStyle name="Vírgula 10 2 3 4 3" xfId="10529" xr:uid="{00000000-0005-0000-0000-0000A62D0000}"/>
    <cellStyle name="Vírgula 10 2 3 4 4" xfId="7432" xr:uid="{00000000-0005-0000-0000-0000A72D0000}"/>
    <cellStyle name="Vírgula 10 2 3 4 5" xfId="12646" xr:uid="{00000000-0005-0000-0000-0000A82D0000}"/>
    <cellStyle name="Vírgula 10 2 3 4 6" xfId="5607" xr:uid="{00000000-0005-0000-0000-0000A92D0000}"/>
    <cellStyle name="Vírgula 10 2 3 5" xfId="2230" xr:uid="{00000000-0005-0000-0000-0000AA2D0000}"/>
    <cellStyle name="Vírgula 10 2 3 5 2" xfId="4083" xr:uid="{00000000-0005-0000-0000-0000AB2D0000}"/>
    <cellStyle name="Vírgula 10 2 3 5 2 2" xfId="14746" xr:uid="{00000000-0005-0000-0000-0000AC2D0000}"/>
    <cellStyle name="Vírgula 10 2 3 5 2 3" xfId="10530" xr:uid="{00000000-0005-0000-0000-0000AD2D0000}"/>
    <cellStyle name="Vírgula 10 2 3 5 3" xfId="10531" xr:uid="{00000000-0005-0000-0000-0000AE2D0000}"/>
    <cellStyle name="Vírgula 10 2 3 5 4" xfId="7722" xr:uid="{00000000-0005-0000-0000-0000AF2D0000}"/>
    <cellStyle name="Vírgula 10 2 3 5 5" xfId="12933" xr:uid="{00000000-0005-0000-0000-0000B02D0000}"/>
    <cellStyle name="Vírgula 10 2 3 5 6" xfId="5894" xr:uid="{00000000-0005-0000-0000-0000B12D0000}"/>
    <cellStyle name="Vírgula 10 2 3 6" xfId="2374" xr:uid="{00000000-0005-0000-0000-0000B22D0000}"/>
    <cellStyle name="Vírgula 10 2 3 6 2" xfId="4218" xr:uid="{00000000-0005-0000-0000-0000B32D0000}"/>
    <cellStyle name="Vírgula 10 2 3 6 2 2" xfId="14881" xr:uid="{00000000-0005-0000-0000-0000B42D0000}"/>
    <cellStyle name="Vírgula 10 2 3 6 2 3" xfId="10532" xr:uid="{00000000-0005-0000-0000-0000B52D0000}"/>
    <cellStyle name="Vírgula 10 2 3 6 3" xfId="7857" xr:uid="{00000000-0005-0000-0000-0000B62D0000}"/>
    <cellStyle name="Vírgula 10 2 3 6 4" xfId="13068" xr:uid="{00000000-0005-0000-0000-0000B72D0000}"/>
    <cellStyle name="Vírgula 10 2 3 6 5" xfId="6029" xr:uid="{00000000-0005-0000-0000-0000B82D0000}"/>
    <cellStyle name="Vírgula 10 2 3 7" xfId="2702" xr:uid="{00000000-0005-0000-0000-0000B92D0000}"/>
    <cellStyle name="Vírgula 10 2 3 7 2" xfId="13368" xr:uid="{00000000-0005-0000-0000-0000BA2D0000}"/>
    <cellStyle name="Vírgula 10 2 3 7 3" xfId="10533" xr:uid="{00000000-0005-0000-0000-0000BB2D0000}"/>
    <cellStyle name="Vírgula 10 2 3 8" xfId="10534" xr:uid="{00000000-0005-0000-0000-0000BC2D0000}"/>
    <cellStyle name="Vírgula 10 2 3 9" xfId="6341" xr:uid="{00000000-0005-0000-0000-0000BD2D0000}"/>
    <cellStyle name="Vírgula 10 2 4" xfId="468" xr:uid="{00000000-0005-0000-0000-0000BE2D0000}"/>
    <cellStyle name="Vírgula 10 2 4 2" xfId="1033" xr:uid="{00000000-0005-0000-0000-0000BF2D0000}"/>
    <cellStyle name="Vírgula 10 2 4 2 2" xfId="1841" xr:uid="{00000000-0005-0000-0000-0000C02D0000}"/>
    <cellStyle name="Vírgula 10 2 4 2 2 2" xfId="3798" xr:uid="{00000000-0005-0000-0000-0000C12D0000}"/>
    <cellStyle name="Vírgula 10 2 4 2 2 2 2" xfId="14464" xr:uid="{00000000-0005-0000-0000-0000C22D0000}"/>
    <cellStyle name="Vírgula 10 2 4 2 2 2 3" xfId="10535" xr:uid="{00000000-0005-0000-0000-0000C32D0000}"/>
    <cellStyle name="Vírgula 10 2 4 2 2 3" xfId="10536" xr:uid="{00000000-0005-0000-0000-0000C42D0000}"/>
    <cellStyle name="Vírgula 10 2 4 2 2 4" xfId="7437" xr:uid="{00000000-0005-0000-0000-0000C52D0000}"/>
    <cellStyle name="Vírgula 10 2 4 2 2 5" xfId="12651" xr:uid="{00000000-0005-0000-0000-0000C62D0000}"/>
    <cellStyle name="Vírgula 10 2 4 2 2 6" xfId="5612" xr:uid="{00000000-0005-0000-0000-0000C72D0000}"/>
    <cellStyle name="Vírgula 10 2 4 2 3" xfId="3065" xr:uid="{00000000-0005-0000-0000-0000C82D0000}"/>
    <cellStyle name="Vírgula 10 2 4 2 3 2" xfId="13731" xr:uid="{00000000-0005-0000-0000-0000C92D0000}"/>
    <cellStyle name="Vírgula 10 2 4 2 3 3" xfId="10537" xr:uid="{00000000-0005-0000-0000-0000CA2D0000}"/>
    <cellStyle name="Vírgula 10 2 4 2 4" xfId="10538" xr:uid="{00000000-0005-0000-0000-0000CB2D0000}"/>
    <cellStyle name="Vírgula 10 2 4 2 5" xfId="6704" xr:uid="{00000000-0005-0000-0000-0000CC2D0000}"/>
    <cellStyle name="Vírgula 10 2 4 2 6" xfId="11918" xr:uid="{00000000-0005-0000-0000-0000CD2D0000}"/>
    <cellStyle name="Vírgula 10 2 4 2 7" xfId="4879" xr:uid="{00000000-0005-0000-0000-0000CE2D0000}"/>
    <cellStyle name="Vírgula 10 2 4 3" xfId="1840" xr:uid="{00000000-0005-0000-0000-0000CF2D0000}"/>
    <cellStyle name="Vírgula 10 2 4 3 2" xfId="3797" xr:uid="{00000000-0005-0000-0000-0000D02D0000}"/>
    <cellStyle name="Vírgula 10 2 4 3 2 2" xfId="14463" xr:uid="{00000000-0005-0000-0000-0000D12D0000}"/>
    <cellStyle name="Vírgula 10 2 4 3 2 3" xfId="10539" xr:uid="{00000000-0005-0000-0000-0000D22D0000}"/>
    <cellStyle name="Vírgula 10 2 4 3 3" xfId="10540" xr:uid="{00000000-0005-0000-0000-0000D32D0000}"/>
    <cellStyle name="Vírgula 10 2 4 3 4" xfId="7436" xr:uid="{00000000-0005-0000-0000-0000D42D0000}"/>
    <cellStyle name="Vírgula 10 2 4 3 5" xfId="12650" xr:uid="{00000000-0005-0000-0000-0000D52D0000}"/>
    <cellStyle name="Vírgula 10 2 4 3 6" xfId="5611" xr:uid="{00000000-0005-0000-0000-0000D62D0000}"/>
    <cellStyle name="Vírgula 10 2 4 4" xfId="2613" xr:uid="{00000000-0005-0000-0000-0000D72D0000}"/>
    <cellStyle name="Vírgula 10 2 4 4 2" xfId="13279" xr:uid="{00000000-0005-0000-0000-0000D82D0000}"/>
    <cellStyle name="Vírgula 10 2 4 4 3" xfId="10541" xr:uid="{00000000-0005-0000-0000-0000D92D0000}"/>
    <cellStyle name="Vírgula 10 2 4 5" xfId="10542" xr:uid="{00000000-0005-0000-0000-0000DA2D0000}"/>
    <cellStyle name="Vírgula 10 2 4 6" xfId="6252" xr:uid="{00000000-0005-0000-0000-0000DB2D0000}"/>
    <cellStyle name="Vírgula 10 2 4 7" xfId="11466" xr:uid="{00000000-0005-0000-0000-0000DC2D0000}"/>
    <cellStyle name="Vírgula 10 2 4 8" xfId="4427" xr:uid="{00000000-0005-0000-0000-0000DD2D0000}"/>
    <cellStyle name="Vírgula 10 2 5" xfId="680" xr:uid="{00000000-0005-0000-0000-0000DE2D0000}"/>
    <cellStyle name="Vírgula 10 2 5 2" xfId="1146" xr:uid="{00000000-0005-0000-0000-0000DF2D0000}"/>
    <cellStyle name="Vírgula 10 2 5 2 2" xfId="1843" xr:uid="{00000000-0005-0000-0000-0000E02D0000}"/>
    <cellStyle name="Vírgula 10 2 5 2 2 2" xfId="3800" xr:uid="{00000000-0005-0000-0000-0000E12D0000}"/>
    <cellStyle name="Vírgula 10 2 5 2 2 2 2" xfId="14466" xr:uid="{00000000-0005-0000-0000-0000E22D0000}"/>
    <cellStyle name="Vírgula 10 2 5 2 2 2 3" xfId="10543" xr:uid="{00000000-0005-0000-0000-0000E32D0000}"/>
    <cellStyle name="Vírgula 10 2 5 2 2 3" xfId="10544" xr:uid="{00000000-0005-0000-0000-0000E42D0000}"/>
    <cellStyle name="Vírgula 10 2 5 2 2 4" xfId="7439" xr:uid="{00000000-0005-0000-0000-0000E52D0000}"/>
    <cellStyle name="Vírgula 10 2 5 2 2 5" xfId="12653" xr:uid="{00000000-0005-0000-0000-0000E62D0000}"/>
    <cellStyle name="Vírgula 10 2 5 2 2 6" xfId="5614" xr:uid="{00000000-0005-0000-0000-0000E72D0000}"/>
    <cellStyle name="Vírgula 10 2 5 2 3" xfId="3115" xr:uid="{00000000-0005-0000-0000-0000E82D0000}"/>
    <cellStyle name="Vírgula 10 2 5 2 3 2" xfId="13781" xr:uid="{00000000-0005-0000-0000-0000E92D0000}"/>
    <cellStyle name="Vírgula 10 2 5 2 3 3" xfId="10545" xr:uid="{00000000-0005-0000-0000-0000EA2D0000}"/>
    <cellStyle name="Vírgula 10 2 5 2 4" xfId="10546" xr:uid="{00000000-0005-0000-0000-0000EB2D0000}"/>
    <cellStyle name="Vírgula 10 2 5 2 5" xfId="6754" xr:uid="{00000000-0005-0000-0000-0000EC2D0000}"/>
    <cellStyle name="Vírgula 10 2 5 2 6" xfId="11968" xr:uid="{00000000-0005-0000-0000-0000ED2D0000}"/>
    <cellStyle name="Vírgula 10 2 5 2 7" xfId="4929" xr:uid="{00000000-0005-0000-0000-0000EE2D0000}"/>
    <cellStyle name="Vírgula 10 2 5 3" xfId="1842" xr:uid="{00000000-0005-0000-0000-0000EF2D0000}"/>
    <cellStyle name="Vírgula 10 2 5 3 2" xfId="3799" xr:uid="{00000000-0005-0000-0000-0000F02D0000}"/>
    <cellStyle name="Vírgula 10 2 5 3 2 2" xfId="14465" xr:uid="{00000000-0005-0000-0000-0000F12D0000}"/>
    <cellStyle name="Vírgula 10 2 5 3 2 3" xfId="10547" xr:uid="{00000000-0005-0000-0000-0000F22D0000}"/>
    <cellStyle name="Vírgula 10 2 5 3 3" xfId="10548" xr:uid="{00000000-0005-0000-0000-0000F32D0000}"/>
    <cellStyle name="Vírgula 10 2 5 3 4" xfId="7438" xr:uid="{00000000-0005-0000-0000-0000F42D0000}"/>
    <cellStyle name="Vírgula 10 2 5 3 5" xfId="12652" xr:uid="{00000000-0005-0000-0000-0000F52D0000}"/>
    <cellStyle name="Vírgula 10 2 5 3 6" xfId="5613" xr:uid="{00000000-0005-0000-0000-0000F62D0000}"/>
    <cellStyle name="Vírgula 10 2 5 4" xfId="2748" xr:uid="{00000000-0005-0000-0000-0000F72D0000}"/>
    <cellStyle name="Vírgula 10 2 5 4 2" xfId="13414" xr:uid="{00000000-0005-0000-0000-0000F82D0000}"/>
    <cellStyle name="Vírgula 10 2 5 4 3" xfId="10549" xr:uid="{00000000-0005-0000-0000-0000F92D0000}"/>
    <cellStyle name="Vírgula 10 2 5 5" xfId="10550" xr:uid="{00000000-0005-0000-0000-0000FA2D0000}"/>
    <cellStyle name="Vírgula 10 2 5 6" xfId="6387" xr:uid="{00000000-0005-0000-0000-0000FB2D0000}"/>
    <cellStyle name="Vírgula 10 2 5 7" xfId="11601" xr:uid="{00000000-0005-0000-0000-0000FC2D0000}"/>
    <cellStyle name="Vírgula 10 2 5 8" xfId="4562" xr:uid="{00000000-0005-0000-0000-0000FD2D0000}"/>
    <cellStyle name="Vírgula 10 2 6" xfId="352" xr:uid="{00000000-0005-0000-0000-0000FE2D0000}"/>
    <cellStyle name="Vírgula 10 2 6 2" xfId="976" xr:uid="{00000000-0005-0000-0000-0000FF2D0000}"/>
    <cellStyle name="Vírgula 10 2 6 2 2" xfId="1845" xr:uid="{00000000-0005-0000-0000-0000002E0000}"/>
    <cellStyle name="Vírgula 10 2 6 2 2 2" xfId="3802" xr:uid="{00000000-0005-0000-0000-0000012E0000}"/>
    <cellStyle name="Vírgula 10 2 6 2 2 2 2" xfId="14468" xr:uid="{00000000-0005-0000-0000-0000022E0000}"/>
    <cellStyle name="Vírgula 10 2 6 2 2 2 3" xfId="10551" xr:uid="{00000000-0005-0000-0000-0000032E0000}"/>
    <cellStyle name="Vírgula 10 2 6 2 2 3" xfId="10552" xr:uid="{00000000-0005-0000-0000-0000042E0000}"/>
    <cellStyle name="Vírgula 10 2 6 2 2 4" xfId="7441" xr:uid="{00000000-0005-0000-0000-0000052E0000}"/>
    <cellStyle name="Vírgula 10 2 6 2 2 5" xfId="12655" xr:uid="{00000000-0005-0000-0000-0000062E0000}"/>
    <cellStyle name="Vírgula 10 2 6 2 2 6" xfId="5616" xr:uid="{00000000-0005-0000-0000-0000072E0000}"/>
    <cellStyle name="Vírgula 10 2 6 2 3" xfId="3021" xr:uid="{00000000-0005-0000-0000-0000082E0000}"/>
    <cellStyle name="Vírgula 10 2 6 2 3 2" xfId="13687" xr:uid="{00000000-0005-0000-0000-0000092E0000}"/>
    <cellStyle name="Vírgula 10 2 6 2 3 3" xfId="10553" xr:uid="{00000000-0005-0000-0000-00000A2E0000}"/>
    <cellStyle name="Vírgula 10 2 6 2 4" xfId="10554" xr:uid="{00000000-0005-0000-0000-00000B2E0000}"/>
    <cellStyle name="Vírgula 10 2 6 2 5" xfId="6660" xr:uid="{00000000-0005-0000-0000-00000C2E0000}"/>
    <cellStyle name="Vírgula 10 2 6 2 6" xfId="11874" xr:uid="{00000000-0005-0000-0000-00000D2E0000}"/>
    <cellStyle name="Vírgula 10 2 6 2 7" xfId="4835" xr:uid="{00000000-0005-0000-0000-00000E2E0000}"/>
    <cellStyle name="Vírgula 10 2 6 3" xfId="1844" xr:uid="{00000000-0005-0000-0000-00000F2E0000}"/>
    <cellStyle name="Vírgula 10 2 6 3 2" xfId="3801" xr:uid="{00000000-0005-0000-0000-0000102E0000}"/>
    <cellStyle name="Vírgula 10 2 6 3 2 2" xfId="14467" xr:uid="{00000000-0005-0000-0000-0000112E0000}"/>
    <cellStyle name="Vírgula 10 2 6 3 2 3" xfId="10555" xr:uid="{00000000-0005-0000-0000-0000122E0000}"/>
    <cellStyle name="Vírgula 10 2 6 3 3" xfId="10556" xr:uid="{00000000-0005-0000-0000-0000132E0000}"/>
    <cellStyle name="Vírgula 10 2 6 3 4" xfId="7440" xr:uid="{00000000-0005-0000-0000-0000142E0000}"/>
    <cellStyle name="Vírgula 10 2 6 3 5" xfId="12654" xr:uid="{00000000-0005-0000-0000-0000152E0000}"/>
    <cellStyle name="Vírgula 10 2 6 3 6" xfId="5615" xr:uid="{00000000-0005-0000-0000-0000162E0000}"/>
    <cellStyle name="Vírgula 10 2 6 4" xfId="2564" xr:uid="{00000000-0005-0000-0000-0000172E0000}"/>
    <cellStyle name="Vírgula 10 2 6 4 2" xfId="13230" xr:uid="{00000000-0005-0000-0000-0000182E0000}"/>
    <cellStyle name="Vírgula 10 2 6 4 3" xfId="10557" xr:uid="{00000000-0005-0000-0000-0000192E0000}"/>
    <cellStyle name="Vírgula 10 2 6 5" xfId="10558" xr:uid="{00000000-0005-0000-0000-00001A2E0000}"/>
    <cellStyle name="Vírgula 10 2 6 6" xfId="6203" xr:uid="{00000000-0005-0000-0000-00001B2E0000}"/>
    <cellStyle name="Vírgula 10 2 6 7" xfId="11417" xr:uid="{00000000-0005-0000-0000-00001C2E0000}"/>
    <cellStyle name="Vírgula 10 2 6 8" xfId="4378" xr:uid="{00000000-0005-0000-0000-00001D2E0000}"/>
    <cellStyle name="Vírgula 10 2 7" xfId="830" xr:uid="{00000000-0005-0000-0000-00001E2E0000}"/>
    <cellStyle name="Vírgula 10 2 7 2" xfId="1846" xr:uid="{00000000-0005-0000-0000-00001F2E0000}"/>
    <cellStyle name="Vírgula 10 2 7 2 2" xfId="3803" xr:uid="{00000000-0005-0000-0000-0000202E0000}"/>
    <cellStyle name="Vírgula 10 2 7 2 2 2" xfId="14469" xr:uid="{00000000-0005-0000-0000-0000212E0000}"/>
    <cellStyle name="Vírgula 10 2 7 2 2 3" xfId="10559" xr:uid="{00000000-0005-0000-0000-0000222E0000}"/>
    <cellStyle name="Vírgula 10 2 7 2 3" xfId="10560" xr:uid="{00000000-0005-0000-0000-0000232E0000}"/>
    <cellStyle name="Vírgula 10 2 7 2 4" xfId="7442" xr:uid="{00000000-0005-0000-0000-0000242E0000}"/>
    <cellStyle name="Vírgula 10 2 7 2 5" xfId="12656" xr:uid="{00000000-0005-0000-0000-0000252E0000}"/>
    <cellStyle name="Vírgula 10 2 7 2 6" xfId="5617" xr:uid="{00000000-0005-0000-0000-0000262E0000}"/>
    <cellStyle name="Vírgula 10 2 7 3" xfId="2886" xr:uid="{00000000-0005-0000-0000-0000272E0000}"/>
    <cellStyle name="Vírgula 10 2 7 3 2" xfId="13552" xr:uid="{00000000-0005-0000-0000-0000282E0000}"/>
    <cellStyle name="Vírgula 10 2 7 3 3" xfId="10561" xr:uid="{00000000-0005-0000-0000-0000292E0000}"/>
    <cellStyle name="Vírgula 10 2 7 4" xfId="10562" xr:uid="{00000000-0005-0000-0000-00002A2E0000}"/>
    <cellStyle name="Vírgula 10 2 7 5" xfId="6525" xr:uid="{00000000-0005-0000-0000-00002B2E0000}"/>
    <cellStyle name="Vírgula 10 2 7 6" xfId="11739" xr:uid="{00000000-0005-0000-0000-00002C2E0000}"/>
    <cellStyle name="Vírgula 10 2 7 7" xfId="4700" xr:uid="{00000000-0005-0000-0000-00002D2E0000}"/>
    <cellStyle name="Vírgula 10 2 8" xfId="1296" xr:uid="{00000000-0005-0000-0000-00002E2E0000}"/>
    <cellStyle name="Vírgula 10 2 8 2" xfId="3253" xr:uid="{00000000-0005-0000-0000-00002F2E0000}"/>
    <cellStyle name="Vírgula 10 2 8 2 2" xfId="13919" xr:uid="{00000000-0005-0000-0000-0000302E0000}"/>
    <cellStyle name="Vírgula 10 2 8 2 3" xfId="10563" xr:uid="{00000000-0005-0000-0000-0000312E0000}"/>
    <cellStyle name="Vírgula 10 2 8 3" xfId="10564" xr:uid="{00000000-0005-0000-0000-0000322E0000}"/>
    <cellStyle name="Vírgula 10 2 8 4" xfId="6892" xr:uid="{00000000-0005-0000-0000-0000332E0000}"/>
    <cellStyle name="Vírgula 10 2 8 5" xfId="12106" xr:uid="{00000000-0005-0000-0000-0000342E0000}"/>
    <cellStyle name="Vírgula 10 2 8 6" xfId="5067" xr:uid="{00000000-0005-0000-0000-0000352E0000}"/>
    <cellStyle name="Vírgula 10 2 9" xfId="240" xr:uid="{00000000-0005-0000-0000-0000362E0000}"/>
    <cellStyle name="Vírgula 10 2 9 2" xfId="2520" xr:uid="{00000000-0005-0000-0000-0000372E0000}"/>
    <cellStyle name="Vírgula 10 2 9 2 2" xfId="13186" xr:uid="{00000000-0005-0000-0000-0000382E0000}"/>
    <cellStyle name="Vírgula 10 2 9 2 3" xfId="10565" xr:uid="{00000000-0005-0000-0000-0000392E0000}"/>
    <cellStyle name="Vírgula 10 2 9 3" xfId="10566" xr:uid="{00000000-0005-0000-0000-00003A2E0000}"/>
    <cellStyle name="Vírgula 10 2 9 4" xfId="6159" xr:uid="{00000000-0005-0000-0000-00003B2E0000}"/>
    <cellStyle name="Vírgula 10 2 9 5" xfId="11373" xr:uid="{00000000-0005-0000-0000-00003C2E0000}"/>
    <cellStyle name="Vírgula 10 2 9 6" xfId="4334" xr:uid="{00000000-0005-0000-0000-00003D2E0000}"/>
    <cellStyle name="Vírgula 10 3" xfId="578" xr:uid="{00000000-0005-0000-0000-00003E2E0000}"/>
    <cellStyle name="Vírgula 10 3 10" xfId="11512" xr:uid="{00000000-0005-0000-0000-00003F2E0000}"/>
    <cellStyle name="Vírgula 10 3 11" xfId="4473" xr:uid="{00000000-0005-0000-0000-0000402E0000}"/>
    <cellStyle name="Vírgula 10 3 2" xfId="727" xr:uid="{00000000-0005-0000-0000-0000412E0000}"/>
    <cellStyle name="Vírgula 10 3 2 2" xfId="1192" xr:uid="{00000000-0005-0000-0000-0000422E0000}"/>
    <cellStyle name="Vírgula 10 3 2 2 2" xfId="1849" xr:uid="{00000000-0005-0000-0000-0000432E0000}"/>
    <cellStyle name="Vírgula 10 3 2 2 2 2" xfId="3806" xr:uid="{00000000-0005-0000-0000-0000442E0000}"/>
    <cellStyle name="Vírgula 10 3 2 2 2 2 2" xfId="14472" xr:uid="{00000000-0005-0000-0000-0000452E0000}"/>
    <cellStyle name="Vírgula 10 3 2 2 2 2 3" xfId="10567" xr:uid="{00000000-0005-0000-0000-0000462E0000}"/>
    <cellStyle name="Vírgula 10 3 2 2 2 3" xfId="10568" xr:uid="{00000000-0005-0000-0000-0000472E0000}"/>
    <cellStyle name="Vírgula 10 3 2 2 2 4" xfId="7445" xr:uid="{00000000-0005-0000-0000-0000482E0000}"/>
    <cellStyle name="Vírgula 10 3 2 2 2 5" xfId="12659" xr:uid="{00000000-0005-0000-0000-0000492E0000}"/>
    <cellStyle name="Vírgula 10 3 2 2 2 6" xfId="5620" xr:uid="{00000000-0005-0000-0000-00004A2E0000}"/>
    <cellStyle name="Vírgula 10 3 2 2 3" xfId="3161" xr:uid="{00000000-0005-0000-0000-00004B2E0000}"/>
    <cellStyle name="Vírgula 10 3 2 2 3 2" xfId="13827" xr:uid="{00000000-0005-0000-0000-00004C2E0000}"/>
    <cellStyle name="Vírgula 10 3 2 2 3 3" xfId="10569" xr:uid="{00000000-0005-0000-0000-00004D2E0000}"/>
    <cellStyle name="Vírgula 10 3 2 2 4" xfId="10570" xr:uid="{00000000-0005-0000-0000-00004E2E0000}"/>
    <cellStyle name="Vírgula 10 3 2 2 5" xfId="6800" xr:uid="{00000000-0005-0000-0000-00004F2E0000}"/>
    <cellStyle name="Vírgula 10 3 2 2 6" xfId="12014" xr:uid="{00000000-0005-0000-0000-0000502E0000}"/>
    <cellStyle name="Vírgula 10 3 2 2 7" xfId="4975" xr:uid="{00000000-0005-0000-0000-0000512E0000}"/>
    <cellStyle name="Vírgula 10 3 2 3" xfId="1848" xr:uid="{00000000-0005-0000-0000-0000522E0000}"/>
    <cellStyle name="Vírgula 10 3 2 3 2" xfId="3805" xr:uid="{00000000-0005-0000-0000-0000532E0000}"/>
    <cellStyle name="Vírgula 10 3 2 3 2 2" xfId="14471" xr:uid="{00000000-0005-0000-0000-0000542E0000}"/>
    <cellStyle name="Vírgula 10 3 2 3 2 3" xfId="10571" xr:uid="{00000000-0005-0000-0000-0000552E0000}"/>
    <cellStyle name="Vírgula 10 3 2 3 3" xfId="10572" xr:uid="{00000000-0005-0000-0000-0000562E0000}"/>
    <cellStyle name="Vírgula 10 3 2 3 4" xfId="7444" xr:uid="{00000000-0005-0000-0000-0000572E0000}"/>
    <cellStyle name="Vírgula 10 3 2 3 5" xfId="12658" xr:uid="{00000000-0005-0000-0000-0000582E0000}"/>
    <cellStyle name="Vírgula 10 3 2 3 6" xfId="5619" xr:uid="{00000000-0005-0000-0000-0000592E0000}"/>
    <cellStyle name="Vírgula 10 3 2 4" xfId="2794" xr:uid="{00000000-0005-0000-0000-00005A2E0000}"/>
    <cellStyle name="Vírgula 10 3 2 4 2" xfId="13460" xr:uid="{00000000-0005-0000-0000-00005B2E0000}"/>
    <cellStyle name="Vírgula 10 3 2 4 3" xfId="10573" xr:uid="{00000000-0005-0000-0000-00005C2E0000}"/>
    <cellStyle name="Vírgula 10 3 2 5" xfId="10574" xr:uid="{00000000-0005-0000-0000-00005D2E0000}"/>
    <cellStyle name="Vírgula 10 3 2 6" xfId="6433" xr:uid="{00000000-0005-0000-0000-00005E2E0000}"/>
    <cellStyle name="Vírgula 10 3 2 7" xfId="11647" xr:uid="{00000000-0005-0000-0000-00005F2E0000}"/>
    <cellStyle name="Vírgula 10 3 2 8" xfId="4608" xr:uid="{00000000-0005-0000-0000-0000602E0000}"/>
    <cellStyle name="Vírgula 10 3 3" xfId="879" xr:uid="{00000000-0005-0000-0000-0000612E0000}"/>
    <cellStyle name="Vírgula 10 3 3 2" xfId="1850" xr:uid="{00000000-0005-0000-0000-0000622E0000}"/>
    <cellStyle name="Vírgula 10 3 3 2 2" xfId="3807" xr:uid="{00000000-0005-0000-0000-0000632E0000}"/>
    <cellStyle name="Vírgula 10 3 3 2 2 2" xfId="14473" xr:uid="{00000000-0005-0000-0000-0000642E0000}"/>
    <cellStyle name="Vírgula 10 3 3 2 2 3" xfId="10575" xr:uid="{00000000-0005-0000-0000-0000652E0000}"/>
    <cellStyle name="Vírgula 10 3 3 2 3" xfId="10576" xr:uid="{00000000-0005-0000-0000-0000662E0000}"/>
    <cellStyle name="Vírgula 10 3 3 2 4" xfId="7446" xr:uid="{00000000-0005-0000-0000-0000672E0000}"/>
    <cellStyle name="Vírgula 10 3 3 2 5" xfId="12660" xr:uid="{00000000-0005-0000-0000-0000682E0000}"/>
    <cellStyle name="Vírgula 10 3 3 2 6" xfId="5621" xr:uid="{00000000-0005-0000-0000-0000692E0000}"/>
    <cellStyle name="Vírgula 10 3 3 3" xfId="2932" xr:uid="{00000000-0005-0000-0000-00006A2E0000}"/>
    <cellStyle name="Vírgula 10 3 3 3 2" xfId="13598" xr:uid="{00000000-0005-0000-0000-00006B2E0000}"/>
    <cellStyle name="Vírgula 10 3 3 3 3" xfId="10577" xr:uid="{00000000-0005-0000-0000-00006C2E0000}"/>
    <cellStyle name="Vírgula 10 3 3 4" xfId="10578" xr:uid="{00000000-0005-0000-0000-00006D2E0000}"/>
    <cellStyle name="Vírgula 10 3 3 5" xfId="6571" xr:uid="{00000000-0005-0000-0000-00006E2E0000}"/>
    <cellStyle name="Vírgula 10 3 3 6" xfId="11785" xr:uid="{00000000-0005-0000-0000-00006F2E0000}"/>
    <cellStyle name="Vírgula 10 3 3 7" xfId="4746" xr:uid="{00000000-0005-0000-0000-0000702E0000}"/>
    <cellStyle name="Vírgula 10 3 4" xfId="1847" xr:uid="{00000000-0005-0000-0000-0000712E0000}"/>
    <cellStyle name="Vírgula 10 3 4 2" xfId="3804" xr:uid="{00000000-0005-0000-0000-0000722E0000}"/>
    <cellStyle name="Vírgula 10 3 4 2 2" xfId="14470" xr:uid="{00000000-0005-0000-0000-0000732E0000}"/>
    <cellStyle name="Vírgula 10 3 4 2 3" xfId="10579" xr:uid="{00000000-0005-0000-0000-0000742E0000}"/>
    <cellStyle name="Vírgula 10 3 4 3" xfId="10580" xr:uid="{00000000-0005-0000-0000-0000752E0000}"/>
    <cellStyle name="Vírgula 10 3 4 4" xfId="7443" xr:uid="{00000000-0005-0000-0000-0000762E0000}"/>
    <cellStyle name="Vírgula 10 3 4 5" xfId="12657" xr:uid="{00000000-0005-0000-0000-0000772E0000}"/>
    <cellStyle name="Vírgula 10 3 4 6" xfId="5618" xr:uid="{00000000-0005-0000-0000-0000782E0000}"/>
    <cellStyle name="Vírgula 10 3 5" xfId="2187" xr:uid="{00000000-0005-0000-0000-0000792E0000}"/>
    <cellStyle name="Vírgula 10 3 5 2" xfId="4040" xr:uid="{00000000-0005-0000-0000-00007A2E0000}"/>
    <cellStyle name="Vírgula 10 3 5 2 2" xfId="14703" xr:uid="{00000000-0005-0000-0000-00007B2E0000}"/>
    <cellStyle name="Vírgula 10 3 5 2 3" xfId="10581" xr:uid="{00000000-0005-0000-0000-00007C2E0000}"/>
    <cellStyle name="Vírgula 10 3 5 3" xfId="10582" xr:uid="{00000000-0005-0000-0000-00007D2E0000}"/>
    <cellStyle name="Vírgula 10 3 5 4" xfId="7679" xr:uid="{00000000-0005-0000-0000-00007E2E0000}"/>
    <cellStyle name="Vírgula 10 3 5 5" xfId="12890" xr:uid="{00000000-0005-0000-0000-00007F2E0000}"/>
    <cellStyle name="Vírgula 10 3 5 6" xfId="5851" xr:uid="{00000000-0005-0000-0000-0000802E0000}"/>
    <cellStyle name="Vírgula 10 3 6" xfId="2331" xr:uid="{00000000-0005-0000-0000-0000812E0000}"/>
    <cellStyle name="Vírgula 10 3 6 2" xfId="4175" xr:uid="{00000000-0005-0000-0000-0000822E0000}"/>
    <cellStyle name="Vírgula 10 3 6 2 2" xfId="14838" xr:uid="{00000000-0005-0000-0000-0000832E0000}"/>
    <cellStyle name="Vírgula 10 3 6 2 3" xfId="10583" xr:uid="{00000000-0005-0000-0000-0000842E0000}"/>
    <cellStyle name="Vírgula 10 3 6 3" xfId="7814" xr:uid="{00000000-0005-0000-0000-0000852E0000}"/>
    <cellStyle name="Vírgula 10 3 6 4" xfId="13025" xr:uid="{00000000-0005-0000-0000-0000862E0000}"/>
    <cellStyle name="Vírgula 10 3 6 5" xfId="5986" xr:uid="{00000000-0005-0000-0000-0000872E0000}"/>
    <cellStyle name="Vírgula 10 3 7" xfId="2659" xr:uid="{00000000-0005-0000-0000-0000882E0000}"/>
    <cellStyle name="Vírgula 10 3 7 2" xfId="13325" xr:uid="{00000000-0005-0000-0000-0000892E0000}"/>
    <cellStyle name="Vírgula 10 3 7 3" xfId="10584" xr:uid="{00000000-0005-0000-0000-00008A2E0000}"/>
    <cellStyle name="Vírgula 10 3 8" xfId="10585" xr:uid="{00000000-0005-0000-0000-00008B2E0000}"/>
    <cellStyle name="Vírgula 10 3 9" xfId="6298" xr:uid="{00000000-0005-0000-0000-00008C2E0000}"/>
    <cellStyle name="Vírgula 10 4" xfId="628" xr:uid="{00000000-0005-0000-0000-00008D2E0000}"/>
    <cellStyle name="Vírgula 10 4 10" xfId="11554" xr:uid="{00000000-0005-0000-0000-00008E2E0000}"/>
    <cellStyle name="Vírgula 10 4 11" xfId="4515" xr:uid="{00000000-0005-0000-0000-00008F2E0000}"/>
    <cellStyle name="Vírgula 10 4 2" xfId="769" xr:uid="{00000000-0005-0000-0000-0000902E0000}"/>
    <cellStyle name="Vírgula 10 4 2 2" xfId="1234" xr:uid="{00000000-0005-0000-0000-0000912E0000}"/>
    <cellStyle name="Vírgula 10 4 2 2 2" xfId="1853" xr:uid="{00000000-0005-0000-0000-0000922E0000}"/>
    <cellStyle name="Vírgula 10 4 2 2 2 2" xfId="3810" xr:uid="{00000000-0005-0000-0000-0000932E0000}"/>
    <cellStyle name="Vírgula 10 4 2 2 2 2 2" xfId="14476" xr:uid="{00000000-0005-0000-0000-0000942E0000}"/>
    <cellStyle name="Vírgula 10 4 2 2 2 2 3" xfId="10586" xr:uid="{00000000-0005-0000-0000-0000952E0000}"/>
    <cellStyle name="Vírgula 10 4 2 2 2 3" xfId="10587" xr:uid="{00000000-0005-0000-0000-0000962E0000}"/>
    <cellStyle name="Vírgula 10 4 2 2 2 4" xfId="7449" xr:uid="{00000000-0005-0000-0000-0000972E0000}"/>
    <cellStyle name="Vírgula 10 4 2 2 2 5" xfId="12663" xr:uid="{00000000-0005-0000-0000-0000982E0000}"/>
    <cellStyle name="Vírgula 10 4 2 2 2 6" xfId="5624" xr:uid="{00000000-0005-0000-0000-0000992E0000}"/>
    <cellStyle name="Vírgula 10 4 2 2 3" xfId="3203" xr:uid="{00000000-0005-0000-0000-00009A2E0000}"/>
    <cellStyle name="Vírgula 10 4 2 2 3 2" xfId="13869" xr:uid="{00000000-0005-0000-0000-00009B2E0000}"/>
    <cellStyle name="Vírgula 10 4 2 2 3 3" xfId="10588" xr:uid="{00000000-0005-0000-0000-00009C2E0000}"/>
    <cellStyle name="Vírgula 10 4 2 2 4" xfId="10589" xr:uid="{00000000-0005-0000-0000-00009D2E0000}"/>
    <cellStyle name="Vírgula 10 4 2 2 5" xfId="6842" xr:uid="{00000000-0005-0000-0000-00009E2E0000}"/>
    <cellStyle name="Vírgula 10 4 2 2 6" xfId="12056" xr:uid="{00000000-0005-0000-0000-00009F2E0000}"/>
    <cellStyle name="Vírgula 10 4 2 2 7" xfId="5017" xr:uid="{00000000-0005-0000-0000-0000A02E0000}"/>
    <cellStyle name="Vírgula 10 4 2 3" xfId="1852" xr:uid="{00000000-0005-0000-0000-0000A12E0000}"/>
    <cellStyle name="Vírgula 10 4 2 3 2" xfId="3809" xr:uid="{00000000-0005-0000-0000-0000A22E0000}"/>
    <cellStyle name="Vírgula 10 4 2 3 2 2" xfId="14475" xr:uid="{00000000-0005-0000-0000-0000A32E0000}"/>
    <cellStyle name="Vírgula 10 4 2 3 2 3" xfId="10590" xr:uid="{00000000-0005-0000-0000-0000A42E0000}"/>
    <cellStyle name="Vírgula 10 4 2 3 3" xfId="10591" xr:uid="{00000000-0005-0000-0000-0000A52E0000}"/>
    <cellStyle name="Vírgula 10 4 2 3 4" xfId="7448" xr:uid="{00000000-0005-0000-0000-0000A62E0000}"/>
    <cellStyle name="Vírgula 10 4 2 3 5" xfId="12662" xr:uid="{00000000-0005-0000-0000-0000A72E0000}"/>
    <cellStyle name="Vírgula 10 4 2 3 6" xfId="5623" xr:uid="{00000000-0005-0000-0000-0000A82E0000}"/>
    <cellStyle name="Vírgula 10 4 2 4" xfId="2836" xr:uid="{00000000-0005-0000-0000-0000A92E0000}"/>
    <cellStyle name="Vírgula 10 4 2 4 2" xfId="13502" xr:uid="{00000000-0005-0000-0000-0000AA2E0000}"/>
    <cellStyle name="Vírgula 10 4 2 4 3" xfId="10592" xr:uid="{00000000-0005-0000-0000-0000AB2E0000}"/>
    <cellStyle name="Vírgula 10 4 2 5" xfId="10593" xr:uid="{00000000-0005-0000-0000-0000AC2E0000}"/>
    <cellStyle name="Vírgula 10 4 2 6" xfId="6475" xr:uid="{00000000-0005-0000-0000-0000AD2E0000}"/>
    <cellStyle name="Vírgula 10 4 2 7" xfId="11689" xr:uid="{00000000-0005-0000-0000-0000AE2E0000}"/>
    <cellStyle name="Vírgula 10 4 2 8" xfId="4650" xr:uid="{00000000-0005-0000-0000-0000AF2E0000}"/>
    <cellStyle name="Vírgula 10 4 3" xfId="922" xr:uid="{00000000-0005-0000-0000-0000B02E0000}"/>
    <cellStyle name="Vírgula 10 4 3 2" xfId="1854" xr:uid="{00000000-0005-0000-0000-0000B12E0000}"/>
    <cellStyle name="Vírgula 10 4 3 2 2" xfId="3811" xr:uid="{00000000-0005-0000-0000-0000B22E0000}"/>
    <cellStyle name="Vírgula 10 4 3 2 2 2" xfId="14477" xr:uid="{00000000-0005-0000-0000-0000B32E0000}"/>
    <cellStyle name="Vírgula 10 4 3 2 2 3" xfId="10594" xr:uid="{00000000-0005-0000-0000-0000B42E0000}"/>
    <cellStyle name="Vírgula 10 4 3 2 3" xfId="10595" xr:uid="{00000000-0005-0000-0000-0000B52E0000}"/>
    <cellStyle name="Vírgula 10 4 3 2 4" xfId="7450" xr:uid="{00000000-0005-0000-0000-0000B62E0000}"/>
    <cellStyle name="Vírgula 10 4 3 2 5" xfId="12664" xr:uid="{00000000-0005-0000-0000-0000B72E0000}"/>
    <cellStyle name="Vírgula 10 4 3 2 6" xfId="5625" xr:uid="{00000000-0005-0000-0000-0000B82E0000}"/>
    <cellStyle name="Vírgula 10 4 3 3" xfId="2974" xr:uid="{00000000-0005-0000-0000-0000B92E0000}"/>
    <cellStyle name="Vírgula 10 4 3 3 2" xfId="13640" xr:uid="{00000000-0005-0000-0000-0000BA2E0000}"/>
    <cellStyle name="Vírgula 10 4 3 3 3" xfId="10596" xr:uid="{00000000-0005-0000-0000-0000BB2E0000}"/>
    <cellStyle name="Vírgula 10 4 3 4" xfId="10597" xr:uid="{00000000-0005-0000-0000-0000BC2E0000}"/>
    <cellStyle name="Vírgula 10 4 3 5" xfId="6613" xr:uid="{00000000-0005-0000-0000-0000BD2E0000}"/>
    <cellStyle name="Vírgula 10 4 3 6" xfId="11827" xr:uid="{00000000-0005-0000-0000-0000BE2E0000}"/>
    <cellStyle name="Vírgula 10 4 3 7" xfId="4788" xr:uid="{00000000-0005-0000-0000-0000BF2E0000}"/>
    <cellStyle name="Vírgula 10 4 4" xfId="1851" xr:uid="{00000000-0005-0000-0000-0000C02E0000}"/>
    <cellStyle name="Vírgula 10 4 4 2" xfId="3808" xr:uid="{00000000-0005-0000-0000-0000C12E0000}"/>
    <cellStyle name="Vírgula 10 4 4 2 2" xfId="14474" xr:uid="{00000000-0005-0000-0000-0000C22E0000}"/>
    <cellStyle name="Vírgula 10 4 4 2 3" xfId="10598" xr:uid="{00000000-0005-0000-0000-0000C32E0000}"/>
    <cellStyle name="Vírgula 10 4 4 3" xfId="10599" xr:uid="{00000000-0005-0000-0000-0000C42E0000}"/>
    <cellStyle name="Vírgula 10 4 4 4" xfId="7447" xr:uid="{00000000-0005-0000-0000-0000C52E0000}"/>
    <cellStyle name="Vírgula 10 4 4 5" xfId="12661" xr:uid="{00000000-0005-0000-0000-0000C62E0000}"/>
    <cellStyle name="Vírgula 10 4 4 6" xfId="5622" xr:uid="{00000000-0005-0000-0000-0000C72E0000}"/>
    <cellStyle name="Vírgula 10 4 5" xfId="2229" xr:uid="{00000000-0005-0000-0000-0000C82E0000}"/>
    <cellStyle name="Vírgula 10 4 5 2" xfId="4082" xr:uid="{00000000-0005-0000-0000-0000C92E0000}"/>
    <cellStyle name="Vírgula 10 4 5 2 2" xfId="14745" xr:uid="{00000000-0005-0000-0000-0000CA2E0000}"/>
    <cellStyle name="Vírgula 10 4 5 2 3" xfId="10600" xr:uid="{00000000-0005-0000-0000-0000CB2E0000}"/>
    <cellStyle name="Vírgula 10 4 5 3" xfId="10601" xr:uid="{00000000-0005-0000-0000-0000CC2E0000}"/>
    <cellStyle name="Vírgula 10 4 5 4" xfId="7721" xr:uid="{00000000-0005-0000-0000-0000CD2E0000}"/>
    <cellStyle name="Vírgula 10 4 5 5" xfId="12932" xr:uid="{00000000-0005-0000-0000-0000CE2E0000}"/>
    <cellStyle name="Vírgula 10 4 5 6" xfId="5893" xr:uid="{00000000-0005-0000-0000-0000CF2E0000}"/>
    <cellStyle name="Vírgula 10 4 6" xfId="2373" xr:uid="{00000000-0005-0000-0000-0000D02E0000}"/>
    <cellStyle name="Vírgula 10 4 6 2" xfId="4217" xr:uid="{00000000-0005-0000-0000-0000D12E0000}"/>
    <cellStyle name="Vírgula 10 4 6 2 2" xfId="14880" xr:uid="{00000000-0005-0000-0000-0000D22E0000}"/>
    <cellStyle name="Vírgula 10 4 6 2 3" xfId="10602" xr:uid="{00000000-0005-0000-0000-0000D32E0000}"/>
    <cellStyle name="Vírgula 10 4 6 3" xfId="7856" xr:uid="{00000000-0005-0000-0000-0000D42E0000}"/>
    <cellStyle name="Vírgula 10 4 6 4" xfId="13067" xr:uid="{00000000-0005-0000-0000-0000D52E0000}"/>
    <cellStyle name="Vírgula 10 4 6 5" xfId="6028" xr:uid="{00000000-0005-0000-0000-0000D62E0000}"/>
    <cellStyle name="Vírgula 10 4 7" xfId="2701" xr:uid="{00000000-0005-0000-0000-0000D72E0000}"/>
    <cellStyle name="Vírgula 10 4 7 2" xfId="13367" xr:uid="{00000000-0005-0000-0000-0000D82E0000}"/>
    <cellStyle name="Vírgula 10 4 7 3" xfId="10603" xr:uid="{00000000-0005-0000-0000-0000D92E0000}"/>
    <cellStyle name="Vírgula 10 4 8" xfId="10604" xr:uid="{00000000-0005-0000-0000-0000DA2E0000}"/>
    <cellStyle name="Vírgula 10 4 9" xfId="6340" xr:uid="{00000000-0005-0000-0000-0000DB2E0000}"/>
    <cellStyle name="Vírgula 10 5" xfId="467" xr:uid="{00000000-0005-0000-0000-0000DC2E0000}"/>
    <cellStyle name="Vírgula 10 5 2" xfId="1032" xr:uid="{00000000-0005-0000-0000-0000DD2E0000}"/>
    <cellStyle name="Vírgula 10 5 2 2" xfId="1856" xr:uid="{00000000-0005-0000-0000-0000DE2E0000}"/>
    <cellStyle name="Vírgula 10 5 2 2 2" xfId="3813" xr:uid="{00000000-0005-0000-0000-0000DF2E0000}"/>
    <cellStyle name="Vírgula 10 5 2 2 2 2" xfId="14479" xr:uid="{00000000-0005-0000-0000-0000E02E0000}"/>
    <cellStyle name="Vírgula 10 5 2 2 2 3" xfId="10605" xr:uid="{00000000-0005-0000-0000-0000E12E0000}"/>
    <cellStyle name="Vírgula 10 5 2 2 3" xfId="10606" xr:uid="{00000000-0005-0000-0000-0000E22E0000}"/>
    <cellStyle name="Vírgula 10 5 2 2 4" xfId="7452" xr:uid="{00000000-0005-0000-0000-0000E32E0000}"/>
    <cellStyle name="Vírgula 10 5 2 2 5" xfId="12666" xr:uid="{00000000-0005-0000-0000-0000E42E0000}"/>
    <cellStyle name="Vírgula 10 5 2 2 6" xfId="5627" xr:uid="{00000000-0005-0000-0000-0000E52E0000}"/>
    <cellStyle name="Vírgula 10 5 2 3" xfId="3064" xr:uid="{00000000-0005-0000-0000-0000E62E0000}"/>
    <cellStyle name="Vírgula 10 5 2 3 2" xfId="13730" xr:uid="{00000000-0005-0000-0000-0000E72E0000}"/>
    <cellStyle name="Vírgula 10 5 2 3 3" xfId="10607" xr:uid="{00000000-0005-0000-0000-0000E82E0000}"/>
    <cellStyle name="Vírgula 10 5 2 4" xfId="10608" xr:uid="{00000000-0005-0000-0000-0000E92E0000}"/>
    <cellStyle name="Vírgula 10 5 2 5" xfId="6703" xr:uid="{00000000-0005-0000-0000-0000EA2E0000}"/>
    <cellStyle name="Vírgula 10 5 2 6" xfId="11917" xr:uid="{00000000-0005-0000-0000-0000EB2E0000}"/>
    <cellStyle name="Vírgula 10 5 2 7" xfId="4878" xr:uid="{00000000-0005-0000-0000-0000EC2E0000}"/>
    <cellStyle name="Vírgula 10 5 3" xfId="1855" xr:uid="{00000000-0005-0000-0000-0000ED2E0000}"/>
    <cellStyle name="Vírgula 10 5 3 2" xfId="3812" xr:uid="{00000000-0005-0000-0000-0000EE2E0000}"/>
    <cellStyle name="Vírgula 10 5 3 2 2" xfId="14478" xr:uid="{00000000-0005-0000-0000-0000EF2E0000}"/>
    <cellStyle name="Vírgula 10 5 3 2 3" xfId="10609" xr:uid="{00000000-0005-0000-0000-0000F02E0000}"/>
    <cellStyle name="Vírgula 10 5 3 3" xfId="10610" xr:uid="{00000000-0005-0000-0000-0000F12E0000}"/>
    <cellStyle name="Vírgula 10 5 3 4" xfId="7451" xr:uid="{00000000-0005-0000-0000-0000F22E0000}"/>
    <cellStyle name="Vírgula 10 5 3 5" xfId="12665" xr:uid="{00000000-0005-0000-0000-0000F32E0000}"/>
    <cellStyle name="Vírgula 10 5 3 6" xfId="5626" xr:uid="{00000000-0005-0000-0000-0000F42E0000}"/>
    <cellStyle name="Vírgula 10 5 4" xfId="2612" xr:uid="{00000000-0005-0000-0000-0000F52E0000}"/>
    <cellStyle name="Vírgula 10 5 4 2" xfId="13278" xr:uid="{00000000-0005-0000-0000-0000F62E0000}"/>
    <cellStyle name="Vírgula 10 5 4 3" xfId="10611" xr:uid="{00000000-0005-0000-0000-0000F72E0000}"/>
    <cellStyle name="Vírgula 10 5 5" xfId="10612" xr:uid="{00000000-0005-0000-0000-0000F82E0000}"/>
    <cellStyle name="Vírgula 10 5 6" xfId="6251" xr:uid="{00000000-0005-0000-0000-0000F92E0000}"/>
    <cellStyle name="Vírgula 10 5 7" xfId="11465" xr:uid="{00000000-0005-0000-0000-0000FA2E0000}"/>
    <cellStyle name="Vírgula 10 5 8" xfId="4426" xr:uid="{00000000-0005-0000-0000-0000FB2E0000}"/>
    <cellStyle name="Vírgula 10 6" xfId="679" xr:uid="{00000000-0005-0000-0000-0000FC2E0000}"/>
    <cellStyle name="Vírgula 10 6 2" xfId="1145" xr:uid="{00000000-0005-0000-0000-0000FD2E0000}"/>
    <cellStyle name="Vírgula 10 6 2 2" xfId="1858" xr:uid="{00000000-0005-0000-0000-0000FE2E0000}"/>
    <cellStyle name="Vírgula 10 6 2 2 2" xfId="3815" xr:uid="{00000000-0005-0000-0000-0000FF2E0000}"/>
    <cellStyle name="Vírgula 10 6 2 2 2 2" xfId="14481" xr:uid="{00000000-0005-0000-0000-0000002F0000}"/>
    <cellStyle name="Vírgula 10 6 2 2 2 3" xfId="10613" xr:uid="{00000000-0005-0000-0000-0000012F0000}"/>
    <cellStyle name="Vírgula 10 6 2 2 3" xfId="10614" xr:uid="{00000000-0005-0000-0000-0000022F0000}"/>
    <cellStyle name="Vírgula 10 6 2 2 4" xfId="7454" xr:uid="{00000000-0005-0000-0000-0000032F0000}"/>
    <cellStyle name="Vírgula 10 6 2 2 5" xfId="12668" xr:uid="{00000000-0005-0000-0000-0000042F0000}"/>
    <cellStyle name="Vírgula 10 6 2 2 6" xfId="5629" xr:uid="{00000000-0005-0000-0000-0000052F0000}"/>
    <cellStyle name="Vírgula 10 6 2 3" xfId="3114" xr:uid="{00000000-0005-0000-0000-0000062F0000}"/>
    <cellStyle name="Vírgula 10 6 2 3 2" xfId="13780" xr:uid="{00000000-0005-0000-0000-0000072F0000}"/>
    <cellStyle name="Vírgula 10 6 2 3 3" xfId="10615" xr:uid="{00000000-0005-0000-0000-0000082F0000}"/>
    <cellStyle name="Vírgula 10 6 2 4" xfId="10616" xr:uid="{00000000-0005-0000-0000-0000092F0000}"/>
    <cellStyle name="Vírgula 10 6 2 5" xfId="6753" xr:uid="{00000000-0005-0000-0000-00000A2F0000}"/>
    <cellStyle name="Vírgula 10 6 2 6" xfId="11967" xr:uid="{00000000-0005-0000-0000-00000B2F0000}"/>
    <cellStyle name="Vírgula 10 6 2 7" xfId="4928" xr:uid="{00000000-0005-0000-0000-00000C2F0000}"/>
    <cellStyle name="Vírgula 10 6 3" xfId="1857" xr:uid="{00000000-0005-0000-0000-00000D2F0000}"/>
    <cellStyle name="Vírgula 10 6 3 2" xfId="3814" xr:uid="{00000000-0005-0000-0000-00000E2F0000}"/>
    <cellStyle name="Vírgula 10 6 3 2 2" xfId="14480" xr:uid="{00000000-0005-0000-0000-00000F2F0000}"/>
    <cellStyle name="Vírgula 10 6 3 2 3" xfId="10617" xr:uid="{00000000-0005-0000-0000-0000102F0000}"/>
    <cellStyle name="Vírgula 10 6 3 3" xfId="10618" xr:uid="{00000000-0005-0000-0000-0000112F0000}"/>
    <cellStyle name="Vírgula 10 6 3 4" xfId="7453" xr:uid="{00000000-0005-0000-0000-0000122F0000}"/>
    <cellStyle name="Vírgula 10 6 3 5" xfId="12667" xr:uid="{00000000-0005-0000-0000-0000132F0000}"/>
    <cellStyle name="Vírgula 10 6 3 6" xfId="5628" xr:uid="{00000000-0005-0000-0000-0000142F0000}"/>
    <cellStyle name="Vírgula 10 6 4" xfId="2747" xr:uid="{00000000-0005-0000-0000-0000152F0000}"/>
    <cellStyle name="Vírgula 10 6 4 2" xfId="13413" xr:uid="{00000000-0005-0000-0000-0000162F0000}"/>
    <cellStyle name="Vírgula 10 6 4 3" xfId="10619" xr:uid="{00000000-0005-0000-0000-0000172F0000}"/>
    <cellStyle name="Vírgula 10 6 5" xfId="10620" xr:uid="{00000000-0005-0000-0000-0000182F0000}"/>
    <cellStyle name="Vírgula 10 6 6" xfId="6386" xr:uid="{00000000-0005-0000-0000-0000192F0000}"/>
    <cellStyle name="Vírgula 10 6 7" xfId="11600" xr:uid="{00000000-0005-0000-0000-00001A2F0000}"/>
    <cellStyle name="Vírgula 10 6 8" xfId="4561" xr:uid="{00000000-0005-0000-0000-00001B2F0000}"/>
    <cellStyle name="Vírgula 10 7" xfId="351" xr:uid="{00000000-0005-0000-0000-00001C2F0000}"/>
    <cellStyle name="Vírgula 10 7 2" xfId="975" xr:uid="{00000000-0005-0000-0000-00001D2F0000}"/>
    <cellStyle name="Vírgula 10 7 2 2" xfId="1860" xr:uid="{00000000-0005-0000-0000-00001E2F0000}"/>
    <cellStyle name="Vírgula 10 7 2 2 2" xfId="3817" xr:uid="{00000000-0005-0000-0000-00001F2F0000}"/>
    <cellStyle name="Vírgula 10 7 2 2 2 2" xfId="14483" xr:uid="{00000000-0005-0000-0000-0000202F0000}"/>
    <cellStyle name="Vírgula 10 7 2 2 2 3" xfId="10621" xr:uid="{00000000-0005-0000-0000-0000212F0000}"/>
    <cellStyle name="Vírgula 10 7 2 2 3" xfId="10622" xr:uid="{00000000-0005-0000-0000-0000222F0000}"/>
    <cellStyle name="Vírgula 10 7 2 2 4" xfId="7456" xr:uid="{00000000-0005-0000-0000-0000232F0000}"/>
    <cellStyle name="Vírgula 10 7 2 2 5" xfId="12670" xr:uid="{00000000-0005-0000-0000-0000242F0000}"/>
    <cellStyle name="Vírgula 10 7 2 2 6" xfId="5631" xr:uid="{00000000-0005-0000-0000-0000252F0000}"/>
    <cellStyle name="Vírgula 10 7 2 3" xfId="3020" xr:uid="{00000000-0005-0000-0000-0000262F0000}"/>
    <cellStyle name="Vírgula 10 7 2 3 2" xfId="13686" xr:uid="{00000000-0005-0000-0000-0000272F0000}"/>
    <cellStyle name="Vírgula 10 7 2 3 3" xfId="10623" xr:uid="{00000000-0005-0000-0000-0000282F0000}"/>
    <cellStyle name="Vírgula 10 7 2 4" xfId="10624" xr:uid="{00000000-0005-0000-0000-0000292F0000}"/>
    <cellStyle name="Vírgula 10 7 2 5" xfId="6659" xr:uid="{00000000-0005-0000-0000-00002A2F0000}"/>
    <cellStyle name="Vírgula 10 7 2 6" xfId="11873" xr:uid="{00000000-0005-0000-0000-00002B2F0000}"/>
    <cellStyle name="Vírgula 10 7 2 7" xfId="4834" xr:uid="{00000000-0005-0000-0000-00002C2F0000}"/>
    <cellStyle name="Vírgula 10 7 3" xfId="1859" xr:uid="{00000000-0005-0000-0000-00002D2F0000}"/>
    <cellStyle name="Vírgula 10 7 3 2" xfId="3816" xr:uid="{00000000-0005-0000-0000-00002E2F0000}"/>
    <cellStyle name="Vírgula 10 7 3 2 2" xfId="14482" xr:uid="{00000000-0005-0000-0000-00002F2F0000}"/>
    <cellStyle name="Vírgula 10 7 3 2 3" xfId="10625" xr:uid="{00000000-0005-0000-0000-0000302F0000}"/>
    <cellStyle name="Vírgula 10 7 3 3" xfId="10626" xr:uid="{00000000-0005-0000-0000-0000312F0000}"/>
    <cellStyle name="Vírgula 10 7 3 4" xfId="7455" xr:uid="{00000000-0005-0000-0000-0000322F0000}"/>
    <cellStyle name="Vírgula 10 7 3 5" xfId="12669" xr:uid="{00000000-0005-0000-0000-0000332F0000}"/>
    <cellStyle name="Vírgula 10 7 3 6" xfId="5630" xr:uid="{00000000-0005-0000-0000-0000342F0000}"/>
    <cellStyle name="Vírgula 10 7 4" xfId="2563" xr:uid="{00000000-0005-0000-0000-0000352F0000}"/>
    <cellStyle name="Vírgula 10 7 4 2" xfId="13229" xr:uid="{00000000-0005-0000-0000-0000362F0000}"/>
    <cellStyle name="Vírgula 10 7 4 3" xfId="10627" xr:uid="{00000000-0005-0000-0000-0000372F0000}"/>
    <cellStyle name="Vírgula 10 7 5" xfId="10628" xr:uid="{00000000-0005-0000-0000-0000382F0000}"/>
    <cellStyle name="Vírgula 10 7 6" xfId="6202" xr:uid="{00000000-0005-0000-0000-0000392F0000}"/>
    <cellStyle name="Vírgula 10 7 7" xfId="11416" xr:uid="{00000000-0005-0000-0000-00003A2F0000}"/>
    <cellStyle name="Vírgula 10 7 8" xfId="4377" xr:uid="{00000000-0005-0000-0000-00003B2F0000}"/>
    <cellStyle name="Vírgula 10 8" xfId="829" xr:uid="{00000000-0005-0000-0000-00003C2F0000}"/>
    <cellStyle name="Vírgula 10 8 2" xfId="1861" xr:uid="{00000000-0005-0000-0000-00003D2F0000}"/>
    <cellStyle name="Vírgula 10 8 2 2" xfId="3818" xr:uid="{00000000-0005-0000-0000-00003E2F0000}"/>
    <cellStyle name="Vírgula 10 8 2 2 2" xfId="14484" xr:uid="{00000000-0005-0000-0000-00003F2F0000}"/>
    <cellStyle name="Vírgula 10 8 2 2 3" xfId="10629" xr:uid="{00000000-0005-0000-0000-0000402F0000}"/>
    <cellStyle name="Vírgula 10 8 2 3" xfId="10630" xr:uid="{00000000-0005-0000-0000-0000412F0000}"/>
    <cellStyle name="Vírgula 10 8 2 4" xfId="7457" xr:uid="{00000000-0005-0000-0000-0000422F0000}"/>
    <cellStyle name="Vírgula 10 8 2 5" xfId="12671" xr:uid="{00000000-0005-0000-0000-0000432F0000}"/>
    <cellStyle name="Vírgula 10 8 2 6" xfId="5632" xr:uid="{00000000-0005-0000-0000-0000442F0000}"/>
    <cellStyle name="Vírgula 10 8 3" xfId="2885" xr:uid="{00000000-0005-0000-0000-0000452F0000}"/>
    <cellStyle name="Vírgula 10 8 3 2" xfId="13551" xr:uid="{00000000-0005-0000-0000-0000462F0000}"/>
    <cellStyle name="Vírgula 10 8 3 3" xfId="10631" xr:uid="{00000000-0005-0000-0000-0000472F0000}"/>
    <cellStyle name="Vírgula 10 8 4" xfId="10632" xr:uid="{00000000-0005-0000-0000-0000482F0000}"/>
    <cellStyle name="Vírgula 10 8 5" xfId="6524" xr:uid="{00000000-0005-0000-0000-0000492F0000}"/>
    <cellStyle name="Vírgula 10 8 6" xfId="11738" xr:uid="{00000000-0005-0000-0000-00004A2F0000}"/>
    <cellStyle name="Vírgula 10 8 7" xfId="4699" xr:uid="{00000000-0005-0000-0000-00004B2F0000}"/>
    <cellStyle name="Vírgula 10 9" xfId="1295" xr:uid="{00000000-0005-0000-0000-00004C2F0000}"/>
    <cellStyle name="Vírgula 10 9 2" xfId="3252" xr:uid="{00000000-0005-0000-0000-00004D2F0000}"/>
    <cellStyle name="Vírgula 10 9 2 2" xfId="13918" xr:uid="{00000000-0005-0000-0000-00004E2F0000}"/>
    <cellStyle name="Vírgula 10 9 2 3" xfId="10633" xr:uid="{00000000-0005-0000-0000-00004F2F0000}"/>
    <cellStyle name="Vírgula 10 9 3" xfId="10634" xr:uid="{00000000-0005-0000-0000-0000502F0000}"/>
    <cellStyle name="Vírgula 10 9 4" xfId="6891" xr:uid="{00000000-0005-0000-0000-0000512F0000}"/>
    <cellStyle name="Vírgula 10 9 5" xfId="12105" xr:uid="{00000000-0005-0000-0000-0000522F0000}"/>
    <cellStyle name="Vírgula 10 9 6" xfId="5066" xr:uid="{00000000-0005-0000-0000-0000532F0000}"/>
    <cellStyle name="Vírgula 11" xfId="131" xr:uid="{00000000-0005-0000-0000-0000542F0000}"/>
    <cellStyle name="Vírgula 11 2" xfId="580" xr:uid="{00000000-0005-0000-0000-0000552F0000}"/>
    <cellStyle name="Vírgula 11 2 2" xfId="1104" xr:uid="{00000000-0005-0000-0000-0000562F0000}"/>
    <cellStyle name="Vírgula 11 3" xfId="469" xr:uid="{00000000-0005-0000-0000-0000572F0000}"/>
    <cellStyle name="Vírgula 11 4" xfId="353" xr:uid="{00000000-0005-0000-0000-0000582F0000}"/>
    <cellStyle name="Vírgula 12" xfId="134" xr:uid="{00000000-0005-0000-0000-0000592F0000}"/>
    <cellStyle name="Vírgula 12 10" xfId="2137" xr:uid="{00000000-0005-0000-0000-00005A2F0000}"/>
    <cellStyle name="Vírgula 12 10 2" xfId="3994" xr:uid="{00000000-0005-0000-0000-00005B2F0000}"/>
    <cellStyle name="Vírgula 12 10 2 2" xfId="14657" xr:uid="{00000000-0005-0000-0000-00005C2F0000}"/>
    <cellStyle name="Vírgula 12 10 2 3" xfId="10635" xr:uid="{00000000-0005-0000-0000-00005D2F0000}"/>
    <cellStyle name="Vírgula 12 10 3" xfId="10636" xr:uid="{00000000-0005-0000-0000-00005E2F0000}"/>
    <cellStyle name="Vírgula 12 10 4" xfId="7633" xr:uid="{00000000-0005-0000-0000-00005F2F0000}"/>
    <cellStyle name="Vírgula 12 10 5" xfId="12844" xr:uid="{00000000-0005-0000-0000-0000602F0000}"/>
    <cellStyle name="Vírgula 12 10 6" xfId="5805" xr:uid="{00000000-0005-0000-0000-0000612F0000}"/>
    <cellStyle name="Vírgula 12 11" xfId="2286" xr:uid="{00000000-0005-0000-0000-0000622F0000}"/>
    <cellStyle name="Vírgula 12 11 2" xfId="4130" xr:uid="{00000000-0005-0000-0000-0000632F0000}"/>
    <cellStyle name="Vírgula 12 11 2 2" xfId="14793" xr:uid="{00000000-0005-0000-0000-0000642F0000}"/>
    <cellStyle name="Vírgula 12 11 2 3" xfId="10637" xr:uid="{00000000-0005-0000-0000-0000652F0000}"/>
    <cellStyle name="Vírgula 12 11 3" xfId="7769" xr:uid="{00000000-0005-0000-0000-0000662F0000}"/>
    <cellStyle name="Vírgula 12 11 4" xfId="12980" xr:uid="{00000000-0005-0000-0000-0000672F0000}"/>
    <cellStyle name="Vírgula 12 11 5" xfId="5941" xr:uid="{00000000-0005-0000-0000-0000682F0000}"/>
    <cellStyle name="Vírgula 12 12" xfId="2470" xr:uid="{00000000-0005-0000-0000-0000692F0000}"/>
    <cellStyle name="Vírgula 12 12 2" xfId="10638" xr:uid="{00000000-0005-0000-0000-00006A2F0000}"/>
    <cellStyle name="Vírgula 12 12 3" xfId="13138" xr:uid="{00000000-0005-0000-0000-00006B2F0000}"/>
    <cellStyle name="Vírgula 12 12 4" xfId="6078" xr:uid="{00000000-0005-0000-0000-00006C2F0000}"/>
    <cellStyle name="Vírgula 12 13" xfId="10639" xr:uid="{00000000-0005-0000-0000-00006D2F0000}"/>
    <cellStyle name="Vírgula 12 14" xfId="6109" xr:uid="{00000000-0005-0000-0000-00006E2F0000}"/>
    <cellStyle name="Vírgula 12 15" xfId="11325" xr:uid="{00000000-0005-0000-0000-00006F2F0000}"/>
    <cellStyle name="Vírgula 12 16" xfId="4286" xr:uid="{00000000-0005-0000-0000-0000702F0000}"/>
    <cellStyle name="Vírgula 12 2" xfId="581" xr:uid="{00000000-0005-0000-0000-0000712F0000}"/>
    <cellStyle name="Vírgula 12 2 10" xfId="11514" xr:uid="{00000000-0005-0000-0000-0000722F0000}"/>
    <cellStyle name="Vírgula 12 2 11" xfId="4475" xr:uid="{00000000-0005-0000-0000-0000732F0000}"/>
    <cellStyle name="Vírgula 12 2 2" xfId="729" xr:uid="{00000000-0005-0000-0000-0000742F0000}"/>
    <cellStyle name="Vírgula 12 2 2 2" xfId="1194" xr:uid="{00000000-0005-0000-0000-0000752F0000}"/>
    <cellStyle name="Vírgula 12 2 2 2 2" xfId="1864" xr:uid="{00000000-0005-0000-0000-0000762F0000}"/>
    <cellStyle name="Vírgula 12 2 2 2 2 2" xfId="3821" xr:uid="{00000000-0005-0000-0000-0000772F0000}"/>
    <cellStyle name="Vírgula 12 2 2 2 2 2 2" xfId="14487" xr:uid="{00000000-0005-0000-0000-0000782F0000}"/>
    <cellStyle name="Vírgula 12 2 2 2 2 2 3" xfId="10640" xr:uid="{00000000-0005-0000-0000-0000792F0000}"/>
    <cellStyle name="Vírgula 12 2 2 2 2 3" xfId="10641" xr:uid="{00000000-0005-0000-0000-00007A2F0000}"/>
    <cellStyle name="Vírgula 12 2 2 2 2 4" xfId="7460" xr:uid="{00000000-0005-0000-0000-00007B2F0000}"/>
    <cellStyle name="Vírgula 12 2 2 2 2 5" xfId="12674" xr:uid="{00000000-0005-0000-0000-00007C2F0000}"/>
    <cellStyle name="Vírgula 12 2 2 2 2 6" xfId="5635" xr:uid="{00000000-0005-0000-0000-00007D2F0000}"/>
    <cellStyle name="Vírgula 12 2 2 2 3" xfId="3163" xr:uid="{00000000-0005-0000-0000-00007E2F0000}"/>
    <cellStyle name="Vírgula 12 2 2 2 3 2" xfId="13829" xr:uid="{00000000-0005-0000-0000-00007F2F0000}"/>
    <cellStyle name="Vírgula 12 2 2 2 3 3" xfId="10642" xr:uid="{00000000-0005-0000-0000-0000802F0000}"/>
    <cellStyle name="Vírgula 12 2 2 2 4" xfId="10643" xr:uid="{00000000-0005-0000-0000-0000812F0000}"/>
    <cellStyle name="Vírgula 12 2 2 2 5" xfId="6802" xr:uid="{00000000-0005-0000-0000-0000822F0000}"/>
    <cellStyle name="Vírgula 12 2 2 2 6" xfId="12016" xr:uid="{00000000-0005-0000-0000-0000832F0000}"/>
    <cellStyle name="Vírgula 12 2 2 2 7" xfId="4977" xr:uid="{00000000-0005-0000-0000-0000842F0000}"/>
    <cellStyle name="Vírgula 12 2 2 3" xfId="1863" xr:uid="{00000000-0005-0000-0000-0000852F0000}"/>
    <cellStyle name="Vírgula 12 2 2 3 2" xfId="3820" xr:uid="{00000000-0005-0000-0000-0000862F0000}"/>
    <cellStyle name="Vírgula 12 2 2 3 2 2" xfId="14486" xr:uid="{00000000-0005-0000-0000-0000872F0000}"/>
    <cellStyle name="Vírgula 12 2 2 3 2 3" xfId="10644" xr:uid="{00000000-0005-0000-0000-0000882F0000}"/>
    <cellStyle name="Vírgula 12 2 2 3 3" xfId="10645" xr:uid="{00000000-0005-0000-0000-0000892F0000}"/>
    <cellStyle name="Vírgula 12 2 2 3 4" xfId="7459" xr:uid="{00000000-0005-0000-0000-00008A2F0000}"/>
    <cellStyle name="Vírgula 12 2 2 3 5" xfId="12673" xr:uid="{00000000-0005-0000-0000-00008B2F0000}"/>
    <cellStyle name="Vírgula 12 2 2 3 6" xfId="5634" xr:uid="{00000000-0005-0000-0000-00008C2F0000}"/>
    <cellStyle name="Vírgula 12 2 2 4" xfId="2796" xr:uid="{00000000-0005-0000-0000-00008D2F0000}"/>
    <cellStyle name="Vírgula 12 2 2 4 2" xfId="13462" xr:uid="{00000000-0005-0000-0000-00008E2F0000}"/>
    <cellStyle name="Vírgula 12 2 2 4 3" xfId="10646" xr:uid="{00000000-0005-0000-0000-00008F2F0000}"/>
    <cellStyle name="Vírgula 12 2 2 5" xfId="10647" xr:uid="{00000000-0005-0000-0000-0000902F0000}"/>
    <cellStyle name="Vírgula 12 2 2 6" xfId="6435" xr:uid="{00000000-0005-0000-0000-0000912F0000}"/>
    <cellStyle name="Vírgula 12 2 2 7" xfId="11649" xr:uid="{00000000-0005-0000-0000-0000922F0000}"/>
    <cellStyle name="Vírgula 12 2 2 8" xfId="4610" xr:uid="{00000000-0005-0000-0000-0000932F0000}"/>
    <cellStyle name="Vírgula 12 2 3" xfId="881" xr:uid="{00000000-0005-0000-0000-0000942F0000}"/>
    <cellStyle name="Vírgula 12 2 3 2" xfId="1865" xr:uid="{00000000-0005-0000-0000-0000952F0000}"/>
    <cellStyle name="Vírgula 12 2 3 2 2" xfId="3822" xr:uid="{00000000-0005-0000-0000-0000962F0000}"/>
    <cellStyle name="Vírgula 12 2 3 2 2 2" xfId="14488" xr:uid="{00000000-0005-0000-0000-0000972F0000}"/>
    <cellStyle name="Vírgula 12 2 3 2 2 3" xfId="10648" xr:uid="{00000000-0005-0000-0000-0000982F0000}"/>
    <cellStyle name="Vírgula 12 2 3 2 3" xfId="10649" xr:uid="{00000000-0005-0000-0000-0000992F0000}"/>
    <cellStyle name="Vírgula 12 2 3 2 4" xfId="7461" xr:uid="{00000000-0005-0000-0000-00009A2F0000}"/>
    <cellStyle name="Vírgula 12 2 3 2 5" xfId="12675" xr:uid="{00000000-0005-0000-0000-00009B2F0000}"/>
    <cellStyle name="Vírgula 12 2 3 2 6" xfId="5636" xr:uid="{00000000-0005-0000-0000-00009C2F0000}"/>
    <cellStyle name="Vírgula 12 2 3 3" xfId="2934" xr:uid="{00000000-0005-0000-0000-00009D2F0000}"/>
    <cellStyle name="Vírgula 12 2 3 3 2" xfId="13600" xr:uid="{00000000-0005-0000-0000-00009E2F0000}"/>
    <cellStyle name="Vírgula 12 2 3 3 3" xfId="10650" xr:uid="{00000000-0005-0000-0000-00009F2F0000}"/>
    <cellStyle name="Vírgula 12 2 3 4" xfId="10651" xr:uid="{00000000-0005-0000-0000-0000A02F0000}"/>
    <cellStyle name="Vírgula 12 2 3 5" xfId="6573" xr:uid="{00000000-0005-0000-0000-0000A12F0000}"/>
    <cellStyle name="Vírgula 12 2 3 6" xfId="11787" xr:uid="{00000000-0005-0000-0000-0000A22F0000}"/>
    <cellStyle name="Vírgula 12 2 3 7" xfId="4748" xr:uid="{00000000-0005-0000-0000-0000A32F0000}"/>
    <cellStyle name="Vírgula 12 2 4" xfId="1862" xr:uid="{00000000-0005-0000-0000-0000A42F0000}"/>
    <cellStyle name="Vírgula 12 2 4 2" xfId="3819" xr:uid="{00000000-0005-0000-0000-0000A52F0000}"/>
    <cellStyle name="Vírgula 12 2 4 2 2" xfId="14485" xr:uid="{00000000-0005-0000-0000-0000A62F0000}"/>
    <cellStyle name="Vírgula 12 2 4 2 3" xfId="10652" xr:uid="{00000000-0005-0000-0000-0000A72F0000}"/>
    <cellStyle name="Vírgula 12 2 4 3" xfId="10653" xr:uid="{00000000-0005-0000-0000-0000A82F0000}"/>
    <cellStyle name="Vírgula 12 2 4 4" xfId="7458" xr:uid="{00000000-0005-0000-0000-0000A92F0000}"/>
    <cellStyle name="Vírgula 12 2 4 5" xfId="12672" xr:uid="{00000000-0005-0000-0000-0000AA2F0000}"/>
    <cellStyle name="Vírgula 12 2 4 6" xfId="5633" xr:uid="{00000000-0005-0000-0000-0000AB2F0000}"/>
    <cellStyle name="Vírgula 12 2 5" xfId="2189" xr:uid="{00000000-0005-0000-0000-0000AC2F0000}"/>
    <cellStyle name="Vírgula 12 2 5 2" xfId="4042" xr:uid="{00000000-0005-0000-0000-0000AD2F0000}"/>
    <cellStyle name="Vírgula 12 2 5 2 2" xfId="14705" xr:uid="{00000000-0005-0000-0000-0000AE2F0000}"/>
    <cellStyle name="Vírgula 12 2 5 2 3" xfId="10654" xr:uid="{00000000-0005-0000-0000-0000AF2F0000}"/>
    <cellStyle name="Vírgula 12 2 5 3" xfId="10655" xr:uid="{00000000-0005-0000-0000-0000B02F0000}"/>
    <cellStyle name="Vírgula 12 2 5 4" xfId="7681" xr:uid="{00000000-0005-0000-0000-0000B12F0000}"/>
    <cellStyle name="Vírgula 12 2 5 5" xfId="12892" xr:uid="{00000000-0005-0000-0000-0000B22F0000}"/>
    <cellStyle name="Vírgula 12 2 5 6" xfId="5853" xr:uid="{00000000-0005-0000-0000-0000B32F0000}"/>
    <cellStyle name="Vírgula 12 2 6" xfId="2333" xr:uid="{00000000-0005-0000-0000-0000B42F0000}"/>
    <cellStyle name="Vírgula 12 2 6 2" xfId="4177" xr:uid="{00000000-0005-0000-0000-0000B52F0000}"/>
    <cellStyle name="Vírgula 12 2 6 2 2" xfId="14840" xr:uid="{00000000-0005-0000-0000-0000B62F0000}"/>
    <cellStyle name="Vírgula 12 2 6 2 3" xfId="10656" xr:uid="{00000000-0005-0000-0000-0000B72F0000}"/>
    <cellStyle name="Vírgula 12 2 6 3" xfId="7816" xr:uid="{00000000-0005-0000-0000-0000B82F0000}"/>
    <cellStyle name="Vírgula 12 2 6 4" xfId="13027" xr:uid="{00000000-0005-0000-0000-0000B92F0000}"/>
    <cellStyle name="Vírgula 12 2 6 5" xfId="5988" xr:uid="{00000000-0005-0000-0000-0000BA2F0000}"/>
    <cellStyle name="Vírgula 12 2 7" xfId="2661" xr:uid="{00000000-0005-0000-0000-0000BB2F0000}"/>
    <cellStyle name="Vírgula 12 2 7 2" xfId="13327" xr:uid="{00000000-0005-0000-0000-0000BC2F0000}"/>
    <cellStyle name="Vírgula 12 2 7 3" xfId="10657" xr:uid="{00000000-0005-0000-0000-0000BD2F0000}"/>
    <cellStyle name="Vírgula 12 2 8" xfId="10658" xr:uid="{00000000-0005-0000-0000-0000BE2F0000}"/>
    <cellStyle name="Vírgula 12 2 9" xfId="6300" xr:uid="{00000000-0005-0000-0000-0000BF2F0000}"/>
    <cellStyle name="Vírgula 12 3" xfId="630" xr:uid="{00000000-0005-0000-0000-0000C02F0000}"/>
    <cellStyle name="Vírgula 12 3 10" xfId="11556" xr:uid="{00000000-0005-0000-0000-0000C12F0000}"/>
    <cellStyle name="Vírgula 12 3 11" xfId="4517" xr:uid="{00000000-0005-0000-0000-0000C22F0000}"/>
    <cellStyle name="Vírgula 12 3 2" xfId="771" xr:uid="{00000000-0005-0000-0000-0000C32F0000}"/>
    <cellStyle name="Vírgula 12 3 2 2" xfId="1236" xr:uid="{00000000-0005-0000-0000-0000C42F0000}"/>
    <cellStyle name="Vírgula 12 3 2 2 2" xfId="1868" xr:uid="{00000000-0005-0000-0000-0000C52F0000}"/>
    <cellStyle name="Vírgula 12 3 2 2 2 2" xfId="3825" xr:uid="{00000000-0005-0000-0000-0000C62F0000}"/>
    <cellStyle name="Vírgula 12 3 2 2 2 2 2" xfId="14491" xr:uid="{00000000-0005-0000-0000-0000C72F0000}"/>
    <cellStyle name="Vírgula 12 3 2 2 2 2 3" xfId="10659" xr:uid="{00000000-0005-0000-0000-0000C82F0000}"/>
    <cellStyle name="Vírgula 12 3 2 2 2 3" xfId="10660" xr:uid="{00000000-0005-0000-0000-0000C92F0000}"/>
    <cellStyle name="Vírgula 12 3 2 2 2 4" xfId="7464" xr:uid="{00000000-0005-0000-0000-0000CA2F0000}"/>
    <cellStyle name="Vírgula 12 3 2 2 2 5" xfId="12678" xr:uid="{00000000-0005-0000-0000-0000CB2F0000}"/>
    <cellStyle name="Vírgula 12 3 2 2 2 6" xfId="5639" xr:uid="{00000000-0005-0000-0000-0000CC2F0000}"/>
    <cellStyle name="Vírgula 12 3 2 2 3" xfId="3205" xr:uid="{00000000-0005-0000-0000-0000CD2F0000}"/>
    <cellStyle name="Vírgula 12 3 2 2 3 2" xfId="13871" xr:uid="{00000000-0005-0000-0000-0000CE2F0000}"/>
    <cellStyle name="Vírgula 12 3 2 2 3 3" xfId="10661" xr:uid="{00000000-0005-0000-0000-0000CF2F0000}"/>
    <cellStyle name="Vírgula 12 3 2 2 4" xfId="10662" xr:uid="{00000000-0005-0000-0000-0000D02F0000}"/>
    <cellStyle name="Vírgula 12 3 2 2 5" xfId="6844" xr:uid="{00000000-0005-0000-0000-0000D12F0000}"/>
    <cellStyle name="Vírgula 12 3 2 2 6" xfId="12058" xr:uid="{00000000-0005-0000-0000-0000D22F0000}"/>
    <cellStyle name="Vírgula 12 3 2 2 7" xfId="5019" xr:uid="{00000000-0005-0000-0000-0000D32F0000}"/>
    <cellStyle name="Vírgula 12 3 2 3" xfId="1867" xr:uid="{00000000-0005-0000-0000-0000D42F0000}"/>
    <cellStyle name="Vírgula 12 3 2 3 2" xfId="3824" xr:uid="{00000000-0005-0000-0000-0000D52F0000}"/>
    <cellStyle name="Vírgula 12 3 2 3 2 2" xfId="14490" xr:uid="{00000000-0005-0000-0000-0000D62F0000}"/>
    <cellStyle name="Vírgula 12 3 2 3 2 3" xfId="10663" xr:uid="{00000000-0005-0000-0000-0000D72F0000}"/>
    <cellStyle name="Vírgula 12 3 2 3 3" xfId="10664" xr:uid="{00000000-0005-0000-0000-0000D82F0000}"/>
    <cellStyle name="Vírgula 12 3 2 3 4" xfId="7463" xr:uid="{00000000-0005-0000-0000-0000D92F0000}"/>
    <cellStyle name="Vírgula 12 3 2 3 5" xfId="12677" xr:uid="{00000000-0005-0000-0000-0000DA2F0000}"/>
    <cellStyle name="Vírgula 12 3 2 3 6" xfId="5638" xr:uid="{00000000-0005-0000-0000-0000DB2F0000}"/>
    <cellStyle name="Vírgula 12 3 2 4" xfId="2838" xr:uid="{00000000-0005-0000-0000-0000DC2F0000}"/>
    <cellStyle name="Vírgula 12 3 2 4 2" xfId="13504" xr:uid="{00000000-0005-0000-0000-0000DD2F0000}"/>
    <cellStyle name="Vírgula 12 3 2 4 3" xfId="10665" xr:uid="{00000000-0005-0000-0000-0000DE2F0000}"/>
    <cellStyle name="Vírgula 12 3 2 5" xfId="10666" xr:uid="{00000000-0005-0000-0000-0000DF2F0000}"/>
    <cellStyle name="Vírgula 12 3 2 6" xfId="6477" xr:uid="{00000000-0005-0000-0000-0000E02F0000}"/>
    <cellStyle name="Vírgula 12 3 2 7" xfId="11691" xr:uid="{00000000-0005-0000-0000-0000E12F0000}"/>
    <cellStyle name="Vírgula 12 3 2 8" xfId="4652" xr:uid="{00000000-0005-0000-0000-0000E22F0000}"/>
    <cellStyle name="Vírgula 12 3 3" xfId="924" xr:uid="{00000000-0005-0000-0000-0000E32F0000}"/>
    <cellStyle name="Vírgula 12 3 3 2" xfId="1869" xr:uid="{00000000-0005-0000-0000-0000E42F0000}"/>
    <cellStyle name="Vírgula 12 3 3 2 2" xfId="3826" xr:uid="{00000000-0005-0000-0000-0000E52F0000}"/>
    <cellStyle name="Vírgula 12 3 3 2 2 2" xfId="14492" xr:uid="{00000000-0005-0000-0000-0000E62F0000}"/>
    <cellStyle name="Vírgula 12 3 3 2 2 3" xfId="10667" xr:uid="{00000000-0005-0000-0000-0000E72F0000}"/>
    <cellStyle name="Vírgula 12 3 3 2 3" xfId="10668" xr:uid="{00000000-0005-0000-0000-0000E82F0000}"/>
    <cellStyle name="Vírgula 12 3 3 2 4" xfId="7465" xr:uid="{00000000-0005-0000-0000-0000E92F0000}"/>
    <cellStyle name="Vírgula 12 3 3 2 5" xfId="12679" xr:uid="{00000000-0005-0000-0000-0000EA2F0000}"/>
    <cellStyle name="Vírgula 12 3 3 2 6" xfId="5640" xr:uid="{00000000-0005-0000-0000-0000EB2F0000}"/>
    <cellStyle name="Vírgula 12 3 3 3" xfId="2976" xr:uid="{00000000-0005-0000-0000-0000EC2F0000}"/>
    <cellStyle name="Vírgula 12 3 3 3 2" xfId="13642" xr:uid="{00000000-0005-0000-0000-0000ED2F0000}"/>
    <cellStyle name="Vírgula 12 3 3 3 3" xfId="10669" xr:uid="{00000000-0005-0000-0000-0000EE2F0000}"/>
    <cellStyle name="Vírgula 12 3 3 4" xfId="10670" xr:uid="{00000000-0005-0000-0000-0000EF2F0000}"/>
    <cellStyle name="Vírgula 12 3 3 5" xfId="6615" xr:uid="{00000000-0005-0000-0000-0000F02F0000}"/>
    <cellStyle name="Vírgula 12 3 3 6" xfId="11829" xr:uid="{00000000-0005-0000-0000-0000F12F0000}"/>
    <cellStyle name="Vírgula 12 3 3 7" xfId="4790" xr:uid="{00000000-0005-0000-0000-0000F22F0000}"/>
    <cellStyle name="Vírgula 12 3 4" xfId="1866" xr:uid="{00000000-0005-0000-0000-0000F32F0000}"/>
    <cellStyle name="Vírgula 12 3 4 2" xfId="3823" xr:uid="{00000000-0005-0000-0000-0000F42F0000}"/>
    <cellStyle name="Vírgula 12 3 4 2 2" xfId="14489" xr:uid="{00000000-0005-0000-0000-0000F52F0000}"/>
    <cellStyle name="Vírgula 12 3 4 2 3" xfId="10671" xr:uid="{00000000-0005-0000-0000-0000F62F0000}"/>
    <cellStyle name="Vírgula 12 3 4 3" xfId="10672" xr:uid="{00000000-0005-0000-0000-0000F72F0000}"/>
    <cellStyle name="Vírgula 12 3 4 4" xfId="7462" xr:uid="{00000000-0005-0000-0000-0000F82F0000}"/>
    <cellStyle name="Vírgula 12 3 4 5" xfId="12676" xr:uid="{00000000-0005-0000-0000-0000F92F0000}"/>
    <cellStyle name="Vírgula 12 3 4 6" xfId="5637" xr:uid="{00000000-0005-0000-0000-0000FA2F0000}"/>
    <cellStyle name="Vírgula 12 3 5" xfId="2231" xr:uid="{00000000-0005-0000-0000-0000FB2F0000}"/>
    <cellStyle name="Vírgula 12 3 5 2" xfId="4084" xr:uid="{00000000-0005-0000-0000-0000FC2F0000}"/>
    <cellStyle name="Vírgula 12 3 5 2 2" xfId="14747" xr:uid="{00000000-0005-0000-0000-0000FD2F0000}"/>
    <cellStyle name="Vírgula 12 3 5 2 3" xfId="10673" xr:uid="{00000000-0005-0000-0000-0000FE2F0000}"/>
    <cellStyle name="Vírgula 12 3 5 3" xfId="10674" xr:uid="{00000000-0005-0000-0000-0000FF2F0000}"/>
    <cellStyle name="Vírgula 12 3 5 4" xfId="7723" xr:uid="{00000000-0005-0000-0000-000000300000}"/>
    <cellStyle name="Vírgula 12 3 5 5" xfId="12934" xr:uid="{00000000-0005-0000-0000-000001300000}"/>
    <cellStyle name="Vírgula 12 3 5 6" xfId="5895" xr:uid="{00000000-0005-0000-0000-000002300000}"/>
    <cellStyle name="Vírgula 12 3 6" xfId="2375" xr:uid="{00000000-0005-0000-0000-000003300000}"/>
    <cellStyle name="Vírgula 12 3 6 2" xfId="4219" xr:uid="{00000000-0005-0000-0000-000004300000}"/>
    <cellStyle name="Vírgula 12 3 6 2 2" xfId="14882" xr:uid="{00000000-0005-0000-0000-000005300000}"/>
    <cellStyle name="Vírgula 12 3 6 2 3" xfId="10675" xr:uid="{00000000-0005-0000-0000-000006300000}"/>
    <cellStyle name="Vírgula 12 3 6 3" xfId="7858" xr:uid="{00000000-0005-0000-0000-000007300000}"/>
    <cellStyle name="Vírgula 12 3 6 4" xfId="13069" xr:uid="{00000000-0005-0000-0000-000008300000}"/>
    <cellStyle name="Vírgula 12 3 6 5" xfId="6030" xr:uid="{00000000-0005-0000-0000-000009300000}"/>
    <cellStyle name="Vírgula 12 3 7" xfId="2703" xr:uid="{00000000-0005-0000-0000-00000A300000}"/>
    <cellStyle name="Vírgula 12 3 7 2" xfId="13369" xr:uid="{00000000-0005-0000-0000-00000B300000}"/>
    <cellStyle name="Vírgula 12 3 7 3" xfId="10676" xr:uid="{00000000-0005-0000-0000-00000C300000}"/>
    <cellStyle name="Vírgula 12 3 8" xfId="10677" xr:uid="{00000000-0005-0000-0000-00000D300000}"/>
    <cellStyle name="Vírgula 12 3 9" xfId="6342" xr:uid="{00000000-0005-0000-0000-00000E300000}"/>
    <cellStyle name="Vírgula 12 4" xfId="470" xr:uid="{00000000-0005-0000-0000-00000F300000}"/>
    <cellStyle name="Vírgula 12 4 2" xfId="1034" xr:uid="{00000000-0005-0000-0000-000010300000}"/>
    <cellStyle name="Vírgula 12 4 2 2" xfId="1871" xr:uid="{00000000-0005-0000-0000-000011300000}"/>
    <cellStyle name="Vírgula 12 4 2 2 2" xfId="3828" xr:uid="{00000000-0005-0000-0000-000012300000}"/>
    <cellStyle name="Vírgula 12 4 2 2 2 2" xfId="14494" xr:uid="{00000000-0005-0000-0000-000013300000}"/>
    <cellStyle name="Vírgula 12 4 2 2 2 3" xfId="10678" xr:uid="{00000000-0005-0000-0000-000014300000}"/>
    <cellStyle name="Vírgula 12 4 2 2 3" xfId="10679" xr:uid="{00000000-0005-0000-0000-000015300000}"/>
    <cellStyle name="Vírgula 12 4 2 2 4" xfId="7467" xr:uid="{00000000-0005-0000-0000-000016300000}"/>
    <cellStyle name="Vírgula 12 4 2 2 5" xfId="12681" xr:uid="{00000000-0005-0000-0000-000017300000}"/>
    <cellStyle name="Vírgula 12 4 2 2 6" xfId="5642" xr:uid="{00000000-0005-0000-0000-000018300000}"/>
    <cellStyle name="Vírgula 12 4 2 3" xfId="3066" xr:uid="{00000000-0005-0000-0000-000019300000}"/>
    <cellStyle name="Vírgula 12 4 2 3 2" xfId="13732" xr:uid="{00000000-0005-0000-0000-00001A300000}"/>
    <cellStyle name="Vírgula 12 4 2 3 3" xfId="10680" xr:uid="{00000000-0005-0000-0000-00001B300000}"/>
    <cellStyle name="Vírgula 12 4 2 4" xfId="10681" xr:uid="{00000000-0005-0000-0000-00001C300000}"/>
    <cellStyle name="Vírgula 12 4 2 5" xfId="6705" xr:uid="{00000000-0005-0000-0000-00001D300000}"/>
    <cellStyle name="Vírgula 12 4 2 6" xfId="11919" xr:uid="{00000000-0005-0000-0000-00001E300000}"/>
    <cellStyle name="Vírgula 12 4 2 7" xfId="4880" xr:uid="{00000000-0005-0000-0000-00001F300000}"/>
    <cellStyle name="Vírgula 12 4 3" xfId="1870" xr:uid="{00000000-0005-0000-0000-000020300000}"/>
    <cellStyle name="Vírgula 12 4 3 2" xfId="3827" xr:uid="{00000000-0005-0000-0000-000021300000}"/>
    <cellStyle name="Vírgula 12 4 3 2 2" xfId="14493" xr:uid="{00000000-0005-0000-0000-000022300000}"/>
    <cellStyle name="Vírgula 12 4 3 2 3" xfId="10682" xr:uid="{00000000-0005-0000-0000-000023300000}"/>
    <cellStyle name="Vírgula 12 4 3 3" xfId="10683" xr:uid="{00000000-0005-0000-0000-000024300000}"/>
    <cellStyle name="Vírgula 12 4 3 4" xfId="7466" xr:uid="{00000000-0005-0000-0000-000025300000}"/>
    <cellStyle name="Vírgula 12 4 3 5" xfId="12680" xr:uid="{00000000-0005-0000-0000-000026300000}"/>
    <cellStyle name="Vírgula 12 4 3 6" xfId="5641" xr:uid="{00000000-0005-0000-0000-000027300000}"/>
    <cellStyle name="Vírgula 12 4 4" xfId="2614" xr:uid="{00000000-0005-0000-0000-000028300000}"/>
    <cellStyle name="Vírgula 12 4 4 2" xfId="13280" xr:uid="{00000000-0005-0000-0000-000029300000}"/>
    <cellStyle name="Vírgula 12 4 4 3" xfId="10684" xr:uid="{00000000-0005-0000-0000-00002A300000}"/>
    <cellStyle name="Vírgula 12 4 5" xfId="10685" xr:uid="{00000000-0005-0000-0000-00002B300000}"/>
    <cellStyle name="Vírgula 12 4 6" xfId="6253" xr:uid="{00000000-0005-0000-0000-00002C300000}"/>
    <cellStyle name="Vírgula 12 4 7" xfId="11467" xr:uid="{00000000-0005-0000-0000-00002D300000}"/>
    <cellStyle name="Vírgula 12 4 8" xfId="4428" xr:uid="{00000000-0005-0000-0000-00002E300000}"/>
    <cellStyle name="Vírgula 12 5" xfId="681" xr:uid="{00000000-0005-0000-0000-00002F300000}"/>
    <cellStyle name="Vírgula 12 5 2" xfId="1147" xr:uid="{00000000-0005-0000-0000-000030300000}"/>
    <cellStyle name="Vírgula 12 5 2 2" xfId="1873" xr:uid="{00000000-0005-0000-0000-000031300000}"/>
    <cellStyle name="Vírgula 12 5 2 2 2" xfId="3830" xr:uid="{00000000-0005-0000-0000-000032300000}"/>
    <cellStyle name="Vírgula 12 5 2 2 2 2" xfId="14496" xr:uid="{00000000-0005-0000-0000-000033300000}"/>
    <cellStyle name="Vírgula 12 5 2 2 2 3" xfId="10686" xr:uid="{00000000-0005-0000-0000-000034300000}"/>
    <cellStyle name="Vírgula 12 5 2 2 3" xfId="10687" xr:uid="{00000000-0005-0000-0000-000035300000}"/>
    <cellStyle name="Vírgula 12 5 2 2 4" xfId="7469" xr:uid="{00000000-0005-0000-0000-000036300000}"/>
    <cellStyle name="Vírgula 12 5 2 2 5" xfId="12683" xr:uid="{00000000-0005-0000-0000-000037300000}"/>
    <cellStyle name="Vírgula 12 5 2 2 6" xfId="5644" xr:uid="{00000000-0005-0000-0000-000038300000}"/>
    <cellStyle name="Vírgula 12 5 2 3" xfId="3116" xr:uid="{00000000-0005-0000-0000-000039300000}"/>
    <cellStyle name="Vírgula 12 5 2 3 2" xfId="13782" xr:uid="{00000000-0005-0000-0000-00003A300000}"/>
    <cellStyle name="Vírgula 12 5 2 3 3" xfId="10688" xr:uid="{00000000-0005-0000-0000-00003B300000}"/>
    <cellStyle name="Vírgula 12 5 2 4" xfId="10689" xr:uid="{00000000-0005-0000-0000-00003C300000}"/>
    <cellStyle name="Vírgula 12 5 2 5" xfId="6755" xr:uid="{00000000-0005-0000-0000-00003D300000}"/>
    <cellStyle name="Vírgula 12 5 2 6" xfId="11969" xr:uid="{00000000-0005-0000-0000-00003E300000}"/>
    <cellStyle name="Vírgula 12 5 2 7" xfId="4930" xr:uid="{00000000-0005-0000-0000-00003F300000}"/>
    <cellStyle name="Vírgula 12 5 3" xfId="1872" xr:uid="{00000000-0005-0000-0000-000040300000}"/>
    <cellStyle name="Vírgula 12 5 3 2" xfId="3829" xr:uid="{00000000-0005-0000-0000-000041300000}"/>
    <cellStyle name="Vírgula 12 5 3 2 2" xfId="14495" xr:uid="{00000000-0005-0000-0000-000042300000}"/>
    <cellStyle name="Vírgula 12 5 3 2 3" xfId="10690" xr:uid="{00000000-0005-0000-0000-000043300000}"/>
    <cellStyle name="Vírgula 12 5 3 3" xfId="10691" xr:uid="{00000000-0005-0000-0000-000044300000}"/>
    <cellStyle name="Vírgula 12 5 3 4" xfId="7468" xr:uid="{00000000-0005-0000-0000-000045300000}"/>
    <cellStyle name="Vírgula 12 5 3 5" xfId="12682" xr:uid="{00000000-0005-0000-0000-000046300000}"/>
    <cellStyle name="Vírgula 12 5 3 6" xfId="5643" xr:uid="{00000000-0005-0000-0000-000047300000}"/>
    <cellStyle name="Vírgula 12 5 4" xfId="2749" xr:uid="{00000000-0005-0000-0000-000048300000}"/>
    <cellStyle name="Vírgula 12 5 4 2" xfId="13415" xr:uid="{00000000-0005-0000-0000-000049300000}"/>
    <cellStyle name="Vírgula 12 5 4 3" xfId="10692" xr:uid="{00000000-0005-0000-0000-00004A300000}"/>
    <cellStyle name="Vírgula 12 5 5" xfId="10693" xr:uid="{00000000-0005-0000-0000-00004B300000}"/>
    <cellStyle name="Vírgula 12 5 6" xfId="6388" xr:uid="{00000000-0005-0000-0000-00004C300000}"/>
    <cellStyle name="Vírgula 12 5 7" xfId="11602" xr:uid="{00000000-0005-0000-0000-00004D300000}"/>
    <cellStyle name="Vírgula 12 5 8" xfId="4563" xr:uid="{00000000-0005-0000-0000-00004E300000}"/>
    <cellStyle name="Vírgula 12 6" xfId="354" xr:uid="{00000000-0005-0000-0000-00004F300000}"/>
    <cellStyle name="Vírgula 12 6 2" xfId="977" xr:uid="{00000000-0005-0000-0000-000050300000}"/>
    <cellStyle name="Vírgula 12 6 2 2" xfId="1875" xr:uid="{00000000-0005-0000-0000-000051300000}"/>
    <cellStyle name="Vírgula 12 6 2 2 2" xfId="3832" xr:uid="{00000000-0005-0000-0000-000052300000}"/>
    <cellStyle name="Vírgula 12 6 2 2 2 2" xfId="14498" xr:uid="{00000000-0005-0000-0000-000053300000}"/>
    <cellStyle name="Vírgula 12 6 2 2 2 3" xfId="10694" xr:uid="{00000000-0005-0000-0000-000054300000}"/>
    <cellStyle name="Vírgula 12 6 2 2 3" xfId="10695" xr:uid="{00000000-0005-0000-0000-000055300000}"/>
    <cellStyle name="Vírgula 12 6 2 2 4" xfId="7471" xr:uid="{00000000-0005-0000-0000-000056300000}"/>
    <cellStyle name="Vírgula 12 6 2 2 5" xfId="12685" xr:uid="{00000000-0005-0000-0000-000057300000}"/>
    <cellStyle name="Vírgula 12 6 2 2 6" xfId="5646" xr:uid="{00000000-0005-0000-0000-000058300000}"/>
    <cellStyle name="Vírgula 12 6 2 3" xfId="3022" xr:uid="{00000000-0005-0000-0000-000059300000}"/>
    <cellStyle name="Vírgula 12 6 2 3 2" xfId="13688" xr:uid="{00000000-0005-0000-0000-00005A300000}"/>
    <cellStyle name="Vírgula 12 6 2 3 3" xfId="10696" xr:uid="{00000000-0005-0000-0000-00005B300000}"/>
    <cellStyle name="Vírgula 12 6 2 4" xfId="10697" xr:uid="{00000000-0005-0000-0000-00005C300000}"/>
    <cellStyle name="Vírgula 12 6 2 5" xfId="6661" xr:uid="{00000000-0005-0000-0000-00005D300000}"/>
    <cellStyle name="Vírgula 12 6 2 6" xfId="11875" xr:uid="{00000000-0005-0000-0000-00005E300000}"/>
    <cellStyle name="Vírgula 12 6 2 7" xfId="4836" xr:uid="{00000000-0005-0000-0000-00005F300000}"/>
    <cellStyle name="Vírgula 12 6 3" xfId="1874" xr:uid="{00000000-0005-0000-0000-000060300000}"/>
    <cellStyle name="Vírgula 12 6 3 2" xfId="3831" xr:uid="{00000000-0005-0000-0000-000061300000}"/>
    <cellStyle name="Vírgula 12 6 3 2 2" xfId="14497" xr:uid="{00000000-0005-0000-0000-000062300000}"/>
    <cellStyle name="Vírgula 12 6 3 2 3" xfId="10698" xr:uid="{00000000-0005-0000-0000-000063300000}"/>
    <cellStyle name="Vírgula 12 6 3 3" xfId="10699" xr:uid="{00000000-0005-0000-0000-000064300000}"/>
    <cellStyle name="Vírgula 12 6 3 4" xfId="7470" xr:uid="{00000000-0005-0000-0000-000065300000}"/>
    <cellStyle name="Vírgula 12 6 3 5" xfId="12684" xr:uid="{00000000-0005-0000-0000-000066300000}"/>
    <cellStyle name="Vírgula 12 6 3 6" xfId="5645" xr:uid="{00000000-0005-0000-0000-000067300000}"/>
    <cellStyle name="Vírgula 12 6 4" xfId="2565" xr:uid="{00000000-0005-0000-0000-000068300000}"/>
    <cellStyle name="Vírgula 12 6 4 2" xfId="13231" xr:uid="{00000000-0005-0000-0000-000069300000}"/>
    <cellStyle name="Vírgula 12 6 4 3" xfId="10700" xr:uid="{00000000-0005-0000-0000-00006A300000}"/>
    <cellStyle name="Vírgula 12 6 5" xfId="10701" xr:uid="{00000000-0005-0000-0000-00006B300000}"/>
    <cellStyle name="Vírgula 12 6 6" xfId="6204" xr:uid="{00000000-0005-0000-0000-00006C300000}"/>
    <cellStyle name="Vírgula 12 6 7" xfId="11418" xr:uid="{00000000-0005-0000-0000-00006D300000}"/>
    <cellStyle name="Vírgula 12 6 8" xfId="4379" xr:uid="{00000000-0005-0000-0000-00006E300000}"/>
    <cellStyle name="Vírgula 12 7" xfId="831" xr:uid="{00000000-0005-0000-0000-00006F300000}"/>
    <cellStyle name="Vírgula 12 7 2" xfId="1876" xr:uid="{00000000-0005-0000-0000-000070300000}"/>
    <cellStyle name="Vírgula 12 7 2 2" xfId="3833" xr:uid="{00000000-0005-0000-0000-000071300000}"/>
    <cellStyle name="Vírgula 12 7 2 2 2" xfId="14499" xr:uid="{00000000-0005-0000-0000-000072300000}"/>
    <cellStyle name="Vírgula 12 7 2 2 3" xfId="10702" xr:uid="{00000000-0005-0000-0000-000073300000}"/>
    <cellStyle name="Vírgula 12 7 2 3" xfId="10703" xr:uid="{00000000-0005-0000-0000-000074300000}"/>
    <cellStyle name="Vírgula 12 7 2 4" xfId="7472" xr:uid="{00000000-0005-0000-0000-000075300000}"/>
    <cellStyle name="Vírgula 12 7 2 5" xfId="12686" xr:uid="{00000000-0005-0000-0000-000076300000}"/>
    <cellStyle name="Vírgula 12 7 2 6" xfId="5647" xr:uid="{00000000-0005-0000-0000-000077300000}"/>
    <cellStyle name="Vírgula 12 7 3" xfId="2887" xr:uid="{00000000-0005-0000-0000-000078300000}"/>
    <cellStyle name="Vírgula 12 7 3 2" xfId="13553" xr:uid="{00000000-0005-0000-0000-000079300000}"/>
    <cellStyle name="Vírgula 12 7 3 3" xfId="10704" xr:uid="{00000000-0005-0000-0000-00007A300000}"/>
    <cellStyle name="Vírgula 12 7 4" xfId="10705" xr:uid="{00000000-0005-0000-0000-00007B300000}"/>
    <cellStyle name="Vírgula 12 7 5" xfId="6526" xr:uid="{00000000-0005-0000-0000-00007C300000}"/>
    <cellStyle name="Vírgula 12 7 6" xfId="11740" xr:uid="{00000000-0005-0000-0000-00007D300000}"/>
    <cellStyle name="Vírgula 12 7 7" xfId="4701" xr:uid="{00000000-0005-0000-0000-00007E300000}"/>
    <cellStyle name="Vírgula 12 8" xfId="1297" xr:uid="{00000000-0005-0000-0000-00007F300000}"/>
    <cellStyle name="Vírgula 12 8 2" xfId="3254" xr:uid="{00000000-0005-0000-0000-000080300000}"/>
    <cellStyle name="Vírgula 12 8 2 2" xfId="13920" xr:uid="{00000000-0005-0000-0000-000081300000}"/>
    <cellStyle name="Vírgula 12 8 2 3" xfId="10706" xr:uid="{00000000-0005-0000-0000-000082300000}"/>
    <cellStyle name="Vírgula 12 8 3" xfId="10707" xr:uid="{00000000-0005-0000-0000-000083300000}"/>
    <cellStyle name="Vírgula 12 8 4" xfId="6893" xr:uid="{00000000-0005-0000-0000-000084300000}"/>
    <cellStyle name="Vírgula 12 8 5" xfId="12107" xr:uid="{00000000-0005-0000-0000-000085300000}"/>
    <cellStyle name="Vírgula 12 8 6" xfId="5068" xr:uid="{00000000-0005-0000-0000-000086300000}"/>
    <cellStyle name="Vírgula 12 9" xfId="241" xr:uid="{00000000-0005-0000-0000-000087300000}"/>
    <cellStyle name="Vírgula 12 9 2" xfId="2521" xr:uid="{00000000-0005-0000-0000-000088300000}"/>
    <cellStyle name="Vírgula 12 9 2 2" xfId="13187" xr:uid="{00000000-0005-0000-0000-000089300000}"/>
    <cellStyle name="Vírgula 12 9 2 3" xfId="10708" xr:uid="{00000000-0005-0000-0000-00008A300000}"/>
    <cellStyle name="Vírgula 12 9 3" xfId="10709" xr:uid="{00000000-0005-0000-0000-00008B300000}"/>
    <cellStyle name="Vírgula 12 9 4" xfId="6160" xr:uid="{00000000-0005-0000-0000-00008C300000}"/>
    <cellStyle name="Vírgula 12 9 5" xfId="11374" xr:uid="{00000000-0005-0000-0000-00008D300000}"/>
    <cellStyle name="Vírgula 12 9 6" xfId="4335" xr:uid="{00000000-0005-0000-0000-00008E300000}"/>
    <cellStyle name="Vírgula 13" xfId="256" xr:uid="{00000000-0005-0000-0000-00008F300000}"/>
    <cellStyle name="Vírgula 13 2" xfId="996" xr:uid="{00000000-0005-0000-0000-000090300000}"/>
    <cellStyle name="Vírgula 13 3" xfId="14935" xr:uid="{17DEB3E3-8CA5-46D3-9659-55257C02CB3E}"/>
    <cellStyle name="Vírgula 14" xfId="795" xr:uid="{00000000-0005-0000-0000-000091300000}"/>
    <cellStyle name="Vírgula 14 2" xfId="2131" xr:uid="{00000000-0005-0000-0000-000092300000}"/>
    <cellStyle name="Vírgula 2" xfId="26" xr:uid="{00000000-0005-0000-0000-000093300000}"/>
    <cellStyle name="Vírgula 2 2" xfId="45" xr:uid="{00000000-0005-0000-0000-000094300000}"/>
    <cellStyle name="Vírgula 2 2 2" xfId="259" xr:uid="{00000000-0005-0000-0000-000095300000}"/>
    <cellStyle name="Vírgula 2 2 2 2" xfId="999" xr:uid="{00000000-0005-0000-0000-000096300000}"/>
    <cellStyle name="Vírgula 2 2 2 3" xfId="2436" xr:uid="{00000000-0005-0000-0000-000097300000}"/>
    <cellStyle name="Vírgula 2 2 2 3 2" xfId="4253" xr:uid="{00000000-0005-0000-0000-000098300000}"/>
    <cellStyle name="Vírgula 2 2 2 3 2 2" xfId="14916" xr:uid="{00000000-0005-0000-0000-000099300000}"/>
    <cellStyle name="Vírgula 2 2 2 3 3" xfId="13104" xr:uid="{00000000-0005-0000-0000-00009A300000}"/>
    <cellStyle name="Vírgula 2 2 3" xfId="978" xr:uid="{00000000-0005-0000-0000-00009B300000}"/>
    <cellStyle name="Vírgula 2 2 4" xfId="2099" xr:uid="{00000000-0005-0000-0000-00009C300000}"/>
    <cellStyle name="Vírgula 2 2 4 2" xfId="3959" xr:uid="{00000000-0005-0000-0000-00009D300000}"/>
    <cellStyle name="Vírgula 2 2 4 2 2" xfId="14622" xr:uid="{00000000-0005-0000-0000-00009E300000}"/>
    <cellStyle name="Vírgula 2 2 4 2 3" xfId="10710" xr:uid="{00000000-0005-0000-0000-00009F300000}"/>
    <cellStyle name="Vírgula 2 2 4 3" xfId="10711" xr:uid="{00000000-0005-0000-0000-0000A0300000}"/>
    <cellStyle name="Vírgula 2 2 4 4" xfId="7598" xr:uid="{00000000-0005-0000-0000-0000A1300000}"/>
    <cellStyle name="Vírgula 2 2 4 5" xfId="12809" xr:uid="{00000000-0005-0000-0000-0000A2300000}"/>
    <cellStyle name="Vírgula 2 2 4 6" xfId="5770" xr:uid="{00000000-0005-0000-0000-0000A3300000}"/>
    <cellStyle name="Vírgula 2 2 5" xfId="2435" xr:uid="{00000000-0005-0000-0000-0000A4300000}"/>
    <cellStyle name="Vírgula 2 2 5 2" xfId="4252" xr:uid="{00000000-0005-0000-0000-0000A5300000}"/>
    <cellStyle name="Vírgula 2 2 5 2 2" xfId="14915" xr:uid="{00000000-0005-0000-0000-0000A6300000}"/>
    <cellStyle name="Vírgula 2 2 5 3" xfId="13103" xr:uid="{00000000-0005-0000-0000-0000A7300000}"/>
    <cellStyle name="Vírgula 2 3" xfId="248" xr:uid="{00000000-0005-0000-0000-0000A8300000}"/>
    <cellStyle name="Vírgula 2 3 2" xfId="988" xr:uid="{00000000-0005-0000-0000-0000A9300000}"/>
    <cellStyle name="Vírgula 2 3 3" xfId="2437" xr:uid="{00000000-0005-0000-0000-0000AA300000}"/>
    <cellStyle name="Vírgula 2 3 3 2" xfId="4254" xr:uid="{00000000-0005-0000-0000-0000AB300000}"/>
    <cellStyle name="Vírgula 2 3 3 2 2" xfId="14917" xr:uid="{00000000-0005-0000-0000-0000AC300000}"/>
    <cellStyle name="Vírgula 2 3 3 3" xfId="13105" xr:uid="{00000000-0005-0000-0000-0000AD300000}"/>
    <cellStyle name="Vírgula 2 4" xfId="372" xr:uid="{00000000-0005-0000-0000-0000AE300000}"/>
    <cellStyle name="Vírgula 2 4 2" xfId="2438" xr:uid="{00000000-0005-0000-0000-0000AF300000}"/>
    <cellStyle name="Vírgula 2 4 2 2" xfId="4255" xr:uid="{00000000-0005-0000-0000-0000B0300000}"/>
    <cellStyle name="Vírgula 2 4 2 2 2" xfId="14918" xr:uid="{00000000-0005-0000-0000-0000B1300000}"/>
    <cellStyle name="Vírgula 2 4 2 3" xfId="13106" xr:uid="{00000000-0005-0000-0000-0000B2300000}"/>
    <cellStyle name="Vírgula 2 5" xfId="858" xr:uid="{00000000-0005-0000-0000-0000B3300000}"/>
    <cellStyle name="Vírgula 2 6" xfId="2055" xr:uid="{00000000-0005-0000-0000-0000B4300000}"/>
    <cellStyle name="Vírgula 2 6 2" xfId="3957" xr:uid="{00000000-0005-0000-0000-0000B5300000}"/>
    <cellStyle name="Vírgula 2 6 2 2" xfId="14620" xr:uid="{00000000-0005-0000-0000-0000B6300000}"/>
    <cellStyle name="Vírgula 2 6 2 3" xfId="10712" xr:uid="{00000000-0005-0000-0000-0000B7300000}"/>
    <cellStyle name="Vírgula 2 6 3" xfId="10713" xr:uid="{00000000-0005-0000-0000-0000B8300000}"/>
    <cellStyle name="Vírgula 2 6 4" xfId="7596" xr:uid="{00000000-0005-0000-0000-0000B9300000}"/>
    <cellStyle name="Vírgula 2 6 5" xfId="12807" xr:uid="{00000000-0005-0000-0000-0000BA300000}"/>
    <cellStyle name="Vírgula 2 6 6" xfId="5768" xr:uid="{00000000-0005-0000-0000-0000BB300000}"/>
    <cellStyle name="Vírgula 2 7" xfId="2434" xr:uid="{00000000-0005-0000-0000-0000BC300000}"/>
    <cellStyle name="Vírgula 2 7 2" xfId="4251" xr:uid="{00000000-0005-0000-0000-0000BD300000}"/>
    <cellStyle name="Vírgula 2 7 2 2" xfId="14914" xr:uid="{00000000-0005-0000-0000-0000BE300000}"/>
    <cellStyle name="Vírgula 2 7 3" xfId="13102" xr:uid="{00000000-0005-0000-0000-0000BF300000}"/>
    <cellStyle name="Vírgula 3" xfId="35" xr:uid="{00000000-0005-0000-0000-0000C0300000}"/>
    <cellStyle name="Vírgula 3 2" xfId="36" xr:uid="{00000000-0005-0000-0000-0000C1300000}"/>
    <cellStyle name="Vírgula 3 2 2" xfId="583" xr:uid="{00000000-0005-0000-0000-0000C2300000}"/>
    <cellStyle name="Vírgula 3 2 2 2" xfId="1106" xr:uid="{00000000-0005-0000-0000-0000C3300000}"/>
    <cellStyle name="Vírgula 3 2 3" xfId="382" xr:uid="{00000000-0005-0000-0000-0000C4300000}"/>
    <cellStyle name="Vírgula 3 2 4" xfId="266" xr:uid="{00000000-0005-0000-0000-0000C5300000}"/>
    <cellStyle name="Vírgula 3 3" xfId="582" xr:uid="{00000000-0005-0000-0000-0000C6300000}"/>
    <cellStyle name="Vírgula 3 3 2" xfId="1105" xr:uid="{00000000-0005-0000-0000-0000C7300000}"/>
    <cellStyle name="Vírgula 3 4" xfId="381" xr:uid="{00000000-0005-0000-0000-0000C8300000}"/>
    <cellStyle name="Vírgula 3 5" xfId="265" xr:uid="{00000000-0005-0000-0000-0000C9300000}"/>
    <cellStyle name="Vírgula 3 5 2" xfId="14936" xr:uid="{C3A34D8B-CD9A-40A6-8F2C-2E2994C4D18D}"/>
    <cellStyle name="Vírgula 3 6" xfId="2098" xr:uid="{00000000-0005-0000-0000-0000CA300000}"/>
    <cellStyle name="Vírgula 3 7" xfId="14941" xr:uid="{DD6CD695-C848-4D1F-8B7F-09B2EC5D5E8D}"/>
    <cellStyle name="Vírgula 4" xfId="37" xr:uid="{00000000-0005-0000-0000-0000CB300000}"/>
    <cellStyle name="Vírgula 5" xfId="28" xr:uid="{00000000-0005-0000-0000-0000CC300000}"/>
    <cellStyle name="Vírgula 5 2" xfId="38" xr:uid="{00000000-0005-0000-0000-0000CD300000}"/>
    <cellStyle name="Vírgula 5 2 2" xfId="178" xr:uid="{00000000-0005-0000-0000-0000CE300000}"/>
    <cellStyle name="Vírgula 5 2 2 2" xfId="986" xr:uid="{00000000-0005-0000-0000-0000CF300000}"/>
    <cellStyle name="Vírgula 5 2 3" xfId="936" xr:uid="{00000000-0005-0000-0000-0000D0300000}"/>
    <cellStyle name="Vírgula 5 3" xfId="882" xr:uid="{00000000-0005-0000-0000-0000D1300000}"/>
    <cellStyle name="Vírgula 6" xfId="44" xr:uid="{00000000-0005-0000-0000-0000D2300000}"/>
    <cellStyle name="Vírgula 6 2" xfId="58" xr:uid="{00000000-0005-0000-0000-0000D3300000}"/>
    <cellStyle name="Vírgula 6 2 2" xfId="585" xr:uid="{00000000-0005-0000-0000-0000D4300000}"/>
    <cellStyle name="Vírgula 6 2 2 2" xfId="1108" xr:uid="{00000000-0005-0000-0000-0000D5300000}"/>
    <cellStyle name="Vírgula 6 2 3" xfId="472" xr:uid="{00000000-0005-0000-0000-0000D6300000}"/>
    <cellStyle name="Vírgula 6 2 4" xfId="356" xr:uid="{00000000-0005-0000-0000-0000D7300000}"/>
    <cellStyle name="Vírgula 6 3" xfId="179" xr:uid="{00000000-0005-0000-0000-0000D8300000}"/>
    <cellStyle name="Vírgula 6 3 2" xfId="586" xr:uid="{00000000-0005-0000-0000-0000D9300000}"/>
    <cellStyle name="Vírgula 6 3 2 2" xfId="1109" xr:uid="{00000000-0005-0000-0000-0000DA300000}"/>
    <cellStyle name="Vírgula 6 3 3" xfId="480" xr:uid="{00000000-0005-0000-0000-0000DB300000}"/>
    <cellStyle name="Vírgula 6 3 4" xfId="364" xr:uid="{00000000-0005-0000-0000-0000DC300000}"/>
    <cellStyle name="Vírgula 6 4" xfId="584" xr:uid="{00000000-0005-0000-0000-0000DD300000}"/>
    <cellStyle name="Vírgula 6 4 2" xfId="1107" xr:uid="{00000000-0005-0000-0000-0000DE300000}"/>
    <cellStyle name="Vírgula 6 5" xfId="471" xr:uid="{00000000-0005-0000-0000-0000DF300000}"/>
    <cellStyle name="Vírgula 6 6" xfId="355" xr:uid="{00000000-0005-0000-0000-0000E0300000}"/>
    <cellStyle name="Vírgula 7" xfId="51" xr:uid="{00000000-0005-0000-0000-0000E1300000}"/>
    <cellStyle name="Vírgula 7 10" xfId="832" xr:uid="{00000000-0005-0000-0000-0000E2300000}"/>
    <cellStyle name="Vírgula 7 10 2" xfId="1877" xr:uid="{00000000-0005-0000-0000-0000E3300000}"/>
    <cellStyle name="Vírgula 7 10 2 2" xfId="3834" xr:uid="{00000000-0005-0000-0000-0000E4300000}"/>
    <cellStyle name="Vírgula 7 10 2 2 2" xfId="14500" xr:uid="{00000000-0005-0000-0000-0000E5300000}"/>
    <cellStyle name="Vírgula 7 10 2 2 3" xfId="10714" xr:uid="{00000000-0005-0000-0000-0000E6300000}"/>
    <cellStyle name="Vírgula 7 10 2 3" xfId="10715" xr:uid="{00000000-0005-0000-0000-0000E7300000}"/>
    <cellStyle name="Vírgula 7 10 2 4" xfId="7473" xr:uid="{00000000-0005-0000-0000-0000E8300000}"/>
    <cellStyle name="Vírgula 7 10 2 5" xfId="12687" xr:uid="{00000000-0005-0000-0000-0000E9300000}"/>
    <cellStyle name="Vírgula 7 10 2 6" xfId="5648" xr:uid="{00000000-0005-0000-0000-0000EA300000}"/>
    <cellStyle name="Vírgula 7 10 3" xfId="2888" xr:uid="{00000000-0005-0000-0000-0000EB300000}"/>
    <cellStyle name="Vírgula 7 10 3 2" xfId="13554" xr:uid="{00000000-0005-0000-0000-0000EC300000}"/>
    <cellStyle name="Vírgula 7 10 3 3" xfId="10716" xr:uid="{00000000-0005-0000-0000-0000ED300000}"/>
    <cellStyle name="Vírgula 7 10 4" xfId="10717" xr:uid="{00000000-0005-0000-0000-0000EE300000}"/>
    <cellStyle name="Vírgula 7 10 5" xfId="6527" xr:uid="{00000000-0005-0000-0000-0000EF300000}"/>
    <cellStyle name="Vírgula 7 10 6" xfId="11741" xr:uid="{00000000-0005-0000-0000-0000F0300000}"/>
    <cellStyle name="Vírgula 7 10 7" xfId="4702" xr:uid="{00000000-0005-0000-0000-0000F1300000}"/>
    <cellStyle name="Vírgula 7 11" xfId="1298" xr:uid="{00000000-0005-0000-0000-0000F2300000}"/>
    <cellStyle name="Vírgula 7 11 2" xfId="3255" xr:uid="{00000000-0005-0000-0000-0000F3300000}"/>
    <cellStyle name="Vírgula 7 11 2 2" xfId="13921" xr:uid="{00000000-0005-0000-0000-0000F4300000}"/>
    <cellStyle name="Vírgula 7 11 2 3" xfId="10718" xr:uid="{00000000-0005-0000-0000-0000F5300000}"/>
    <cellStyle name="Vírgula 7 11 3" xfId="10719" xr:uid="{00000000-0005-0000-0000-0000F6300000}"/>
    <cellStyle name="Vírgula 7 11 4" xfId="6894" xr:uid="{00000000-0005-0000-0000-0000F7300000}"/>
    <cellStyle name="Vírgula 7 11 5" xfId="12108" xr:uid="{00000000-0005-0000-0000-0000F8300000}"/>
    <cellStyle name="Vírgula 7 11 6" xfId="5069" xr:uid="{00000000-0005-0000-0000-0000F9300000}"/>
    <cellStyle name="Vírgula 7 12" xfId="242" xr:uid="{00000000-0005-0000-0000-0000FA300000}"/>
    <cellStyle name="Vírgula 7 12 2" xfId="2522" xr:uid="{00000000-0005-0000-0000-0000FB300000}"/>
    <cellStyle name="Vírgula 7 12 2 2" xfId="13188" xr:uid="{00000000-0005-0000-0000-0000FC300000}"/>
    <cellStyle name="Vírgula 7 12 2 3" xfId="10720" xr:uid="{00000000-0005-0000-0000-0000FD300000}"/>
    <cellStyle name="Vírgula 7 12 3" xfId="10721" xr:uid="{00000000-0005-0000-0000-0000FE300000}"/>
    <cellStyle name="Vírgula 7 12 4" xfId="6161" xr:uid="{00000000-0005-0000-0000-0000FF300000}"/>
    <cellStyle name="Vírgula 7 12 5" xfId="11375" xr:uid="{00000000-0005-0000-0000-000000310000}"/>
    <cellStyle name="Vírgula 7 12 6" xfId="4336" xr:uid="{00000000-0005-0000-0000-000001310000}"/>
    <cellStyle name="Vírgula 7 13" xfId="2138" xr:uid="{00000000-0005-0000-0000-000002310000}"/>
    <cellStyle name="Vírgula 7 13 11" xfId="14930" xr:uid="{00000000-0005-0000-0000-000003310000}"/>
    <cellStyle name="Vírgula 7 13 2" xfId="3995" xr:uid="{00000000-0005-0000-0000-000004310000}"/>
    <cellStyle name="Vírgula 7 13 2 2" xfId="14658" xr:uid="{00000000-0005-0000-0000-000005310000}"/>
    <cellStyle name="Vírgula 7 13 2 3" xfId="10722" xr:uid="{00000000-0005-0000-0000-000006310000}"/>
    <cellStyle name="Vírgula 7 13 3" xfId="10723" xr:uid="{00000000-0005-0000-0000-000007310000}"/>
    <cellStyle name="Vírgula 7 13 4" xfId="7634" xr:uid="{00000000-0005-0000-0000-000008310000}"/>
    <cellStyle name="Vírgula 7 13 5" xfId="12845" xr:uid="{00000000-0005-0000-0000-000009310000}"/>
    <cellStyle name="Vírgula 7 13 6" xfId="5806" xr:uid="{00000000-0005-0000-0000-00000A310000}"/>
    <cellStyle name="Vírgula 7 14" xfId="2287" xr:uid="{00000000-0005-0000-0000-00000B310000}"/>
    <cellStyle name="Vírgula 7 14 2" xfId="4131" xr:uid="{00000000-0005-0000-0000-00000C310000}"/>
    <cellStyle name="Vírgula 7 14 2 2" xfId="14794" xr:uid="{00000000-0005-0000-0000-00000D310000}"/>
    <cellStyle name="Vírgula 7 14 2 3" xfId="10724" xr:uid="{00000000-0005-0000-0000-00000E310000}"/>
    <cellStyle name="Vírgula 7 14 3" xfId="7770" xr:uid="{00000000-0005-0000-0000-00000F310000}"/>
    <cellStyle name="Vírgula 7 14 4" xfId="12981" xr:uid="{00000000-0005-0000-0000-000010310000}"/>
    <cellStyle name="Vírgula 7 14 5" xfId="5942" xr:uid="{00000000-0005-0000-0000-000011310000}"/>
    <cellStyle name="Vírgula 7 15" xfId="2448" xr:uid="{00000000-0005-0000-0000-000012310000}"/>
    <cellStyle name="Vírgula 7 15 2" xfId="10725" xr:uid="{00000000-0005-0000-0000-000013310000}"/>
    <cellStyle name="Vírgula 7 15 3" xfId="13116" xr:uid="{00000000-0005-0000-0000-000014310000}"/>
    <cellStyle name="Vírgula 7 15 4" xfId="6046" xr:uid="{00000000-0005-0000-0000-000015310000}"/>
    <cellStyle name="Vírgula 7 16" xfId="10726" xr:uid="{00000000-0005-0000-0000-000016310000}"/>
    <cellStyle name="Vírgula 7 17" xfId="6087" xr:uid="{00000000-0005-0000-0000-000017310000}"/>
    <cellStyle name="Vírgula 7 18" xfId="11303" xr:uid="{00000000-0005-0000-0000-000018310000}"/>
    <cellStyle name="Vírgula 7 19" xfId="4264" xr:uid="{00000000-0005-0000-0000-000019310000}"/>
    <cellStyle name="Vírgula 7 2" xfId="105" xr:uid="{00000000-0005-0000-0000-00001A310000}"/>
    <cellStyle name="Vírgula 7 2 10" xfId="2139" xr:uid="{00000000-0005-0000-0000-00001B310000}"/>
    <cellStyle name="Vírgula 7 2 10 2" xfId="3996" xr:uid="{00000000-0005-0000-0000-00001C310000}"/>
    <cellStyle name="Vírgula 7 2 10 2 2" xfId="14659" xr:uid="{00000000-0005-0000-0000-00001D310000}"/>
    <cellStyle name="Vírgula 7 2 10 2 3" xfId="10727" xr:uid="{00000000-0005-0000-0000-00001E310000}"/>
    <cellStyle name="Vírgula 7 2 10 3" xfId="10728" xr:uid="{00000000-0005-0000-0000-00001F310000}"/>
    <cellStyle name="Vírgula 7 2 10 4" xfId="7635" xr:uid="{00000000-0005-0000-0000-000020310000}"/>
    <cellStyle name="Vírgula 7 2 10 5" xfId="12846" xr:uid="{00000000-0005-0000-0000-000021310000}"/>
    <cellStyle name="Vírgula 7 2 10 6" xfId="5807" xr:uid="{00000000-0005-0000-0000-000022310000}"/>
    <cellStyle name="Vírgula 7 2 11" xfId="2288" xr:uid="{00000000-0005-0000-0000-000023310000}"/>
    <cellStyle name="Vírgula 7 2 11 2" xfId="4132" xr:uid="{00000000-0005-0000-0000-000024310000}"/>
    <cellStyle name="Vírgula 7 2 11 2 2" xfId="14795" xr:uid="{00000000-0005-0000-0000-000025310000}"/>
    <cellStyle name="Vírgula 7 2 11 2 3" xfId="10729" xr:uid="{00000000-0005-0000-0000-000026310000}"/>
    <cellStyle name="Vírgula 7 2 11 3" xfId="7771" xr:uid="{00000000-0005-0000-0000-000027310000}"/>
    <cellStyle name="Vírgula 7 2 11 4" xfId="12982" xr:uid="{00000000-0005-0000-0000-000028310000}"/>
    <cellStyle name="Vírgula 7 2 11 5" xfId="5943" xr:uid="{00000000-0005-0000-0000-000029310000}"/>
    <cellStyle name="Vírgula 7 2 12" xfId="2463" xr:uid="{00000000-0005-0000-0000-00002A310000}"/>
    <cellStyle name="Vírgula 7 2 12 2" xfId="10730" xr:uid="{00000000-0005-0000-0000-00002B310000}"/>
    <cellStyle name="Vírgula 7 2 12 3" xfId="13131" xr:uid="{00000000-0005-0000-0000-00002C310000}"/>
    <cellStyle name="Vírgula 7 2 12 4" xfId="6079" xr:uid="{00000000-0005-0000-0000-00002D310000}"/>
    <cellStyle name="Vírgula 7 2 13" xfId="10731" xr:uid="{00000000-0005-0000-0000-00002E310000}"/>
    <cellStyle name="Vírgula 7 2 14" xfId="6102" xr:uid="{00000000-0005-0000-0000-00002F310000}"/>
    <cellStyle name="Vírgula 7 2 15" xfId="11318" xr:uid="{00000000-0005-0000-0000-000030310000}"/>
    <cellStyle name="Vírgula 7 2 16" xfId="4279" xr:uid="{00000000-0005-0000-0000-000031310000}"/>
    <cellStyle name="Vírgula 7 2 2" xfId="588" xr:uid="{00000000-0005-0000-0000-000032310000}"/>
    <cellStyle name="Vírgula 7 2 2 10" xfId="11516" xr:uid="{00000000-0005-0000-0000-000033310000}"/>
    <cellStyle name="Vírgula 7 2 2 11" xfId="4477" xr:uid="{00000000-0005-0000-0000-000034310000}"/>
    <cellStyle name="Vírgula 7 2 2 2" xfId="731" xr:uid="{00000000-0005-0000-0000-000035310000}"/>
    <cellStyle name="Vírgula 7 2 2 2 2" xfId="1196" xr:uid="{00000000-0005-0000-0000-000036310000}"/>
    <cellStyle name="Vírgula 7 2 2 2 2 2" xfId="1880" xr:uid="{00000000-0005-0000-0000-000037310000}"/>
    <cellStyle name="Vírgula 7 2 2 2 2 2 2" xfId="3837" xr:uid="{00000000-0005-0000-0000-000038310000}"/>
    <cellStyle name="Vírgula 7 2 2 2 2 2 2 2" xfId="14503" xr:uid="{00000000-0005-0000-0000-000039310000}"/>
    <cellStyle name="Vírgula 7 2 2 2 2 2 2 3" xfId="10732" xr:uid="{00000000-0005-0000-0000-00003A310000}"/>
    <cellStyle name="Vírgula 7 2 2 2 2 2 3" xfId="10733" xr:uid="{00000000-0005-0000-0000-00003B310000}"/>
    <cellStyle name="Vírgula 7 2 2 2 2 2 4" xfId="7476" xr:uid="{00000000-0005-0000-0000-00003C310000}"/>
    <cellStyle name="Vírgula 7 2 2 2 2 2 5" xfId="12690" xr:uid="{00000000-0005-0000-0000-00003D310000}"/>
    <cellStyle name="Vírgula 7 2 2 2 2 2 6" xfId="5651" xr:uid="{00000000-0005-0000-0000-00003E310000}"/>
    <cellStyle name="Vírgula 7 2 2 2 2 3" xfId="3165" xr:uid="{00000000-0005-0000-0000-00003F310000}"/>
    <cellStyle name="Vírgula 7 2 2 2 2 3 2" xfId="13831" xr:uid="{00000000-0005-0000-0000-000040310000}"/>
    <cellStyle name="Vírgula 7 2 2 2 2 3 3" xfId="10734" xr:uid="{00000000-0005-0000-0000-000041310000}"/>
    <cellStyle name="Vírgula 7 2 2 2 2 4" xfId="10735" xr:uid="{00000000-0005-0000-0000-000042310000}"/>
    <cellStyle name="Vírgula 7 2 2 2 2 5" xfId="6804" xr:uid="{00000000-0005-0000-0000-000043310000}"/>
    <cellStyle name="Vírgula 7 2 2 2 2 6" xfId="12018" xr:uid="{00000000-0005-0000-0000-000044310000}"/>
    <cellStyle name="Vírgula 7 2 2 2 2 7" xfId="4979" xr:uid="{00000000-0005-0000-0000-000045310000}"/>
    <cellStyle name="Vírgula 7 2 2 2 3" xfId="1879" xr:uid="{00000000-0005-0000-0000-000046310000}"/>
    <cellStyle name="Vírgula 7 2 2 2 3 2" xfId="3836" xr:uid="{00000000-0005-0000-0000-000047310000}"/>
    <cellStyle name="Vírgula 7 2 2 2 3 2 2" xfId="14502" xr:uid="{00000000-0005-0000-0000-000048310000}"/>
    <cellStyle name="Vírgula 7 2 2 2 3 2 3" xfId="10736" xr:uid="{00000000-0005-0000-0000-000049310000}"/>
    <cellStyle name="Vírgula 7 2 2 2 3 3" xfId="10737" xr:uid="{00000000-0005-0000-0000-00004A310000}"/>
    <cellStyle name="Vírgula 7 2 2 2 3 4" xfId="7475" xr:uid="{00000000-0005-0000-0000-00004B310000}"/>
    <cellStyle name="Vírgula 7 2 2 2 3 5" xfId="12689" xr:uid="{00000000-0005-0000-0000-00004C310000}"/>
    <cellStyle name="Vírgula 7 2 2 2 3 6" xfId="5650" xr:uid="{00000000-0005-0000-0000-00004D310000}"/>
    <cellStyle name="Vírgula 7 2 2 2 4" xfId="2798" xr:uid="{00000000-0005-0000-0000-00004E310000}"/>
    <cellStyle name="Vírgula 7 2 2 2 4 2" xfId="13464" xr:uid="{00000000-0005-0000-0000-00004F310000}"/>
    <cellStyle name="Vírgula 7 2 2 2 4 3" xfId="10738" xr:uid="{00000000-0005-0000-0000-000050310000}"/>
    <cellStyle name="Vírgula 7 2 2 2 5" xfId="10739" xr:uid="{00000000-0005-0000-0000-000051310000}"/>
    <cellStyle name="Vírgula 7 2 2 2 6" xfId="6437" xr:uid="{00000000-0005-0000-0000-000052310000}"/>
    <cellStyle name="Vírgula 7 2 2 2 7" xfId="11651" xr:uid="{00000000-0005-0000-0000-000053310000}"/>
    <cellStyle name="Vírgula 7 2 2 2 8" xfId="4612" xr:uid="{00000000-0005-0000-0000-000054310000}"/>
    <cellStyle name="Vírgula 7 2 2 3" xfId="884" xr:uid="{00000000-0005-0000-0000-000055310000}"/>
    <cellStyle name="Vírgula 7 2 2 3 2" xfId="1881" xr:uid="{00000000-0005-0000-0000-000056310000}"/>
    <cellStyle name="Vírgula 7 2 2 3 2 2" xfId="3838" xr:uid="{00000000-0005-0000-0000-000057310000}"/>
    <cellStyle name="Vírgula 7 2 2 3 2 2 2" xfId="14504" xr:uid="{00000000-0005-0000-0000-000058310000}"/>
    <cellStyle name="Vírgula 7 2 2 3 2 2 3" xfId="10740" xr:uid="{00000000-0005-0000-0000-000059310000}"/>
    <cellStyle name="Vírgula 7 2 2 3 2 3" xfId="10741" xr:uid="{00000000-0005-0000-0000-00005A310000}"/>
    <cellStyle name="Vírgula 7 2 2 3 2 4" xfId="7477" xr:uid="{00000000-0005-0000-0000-00005B310000}"/>
    <cellStyle name="Vírgula 7 2 2 3 2 5" xfId="12691" xr:uid="{00000000-0005-0000-0000-00005C310000}"/>
    <cellStyle name="Vírgula 7 2 2 3 2 6" xfId="5652" xr:uid="{00000000-0005-0000-0000-00005D310000}"/>
    <cellStyle name="Vírgula 7 2 2 3 3" xfId="2936" xr:uid="{00000000-0005-0000-0000-00005E310000}"/>
    <cellStyle name="Vírgula 7 2 2 3 3 2" xfId="13602" xr:uid="{00000000-0005-0000-0000-00005F310000}"/>
    <cellStyle name="Vírgula 7 2 2 3 3 3" xfId="10742" xr:uid="{00000000-0005-0000-0000-000060310000}"/>
    <cellStyle name="Vírgula 7 2 2 3 4" xfId="10743" xr:uid="{00000000-0005-0000-0000-000061310000}"/>
    <cellStyle name="Vírgula 7 2 2 3 5" xfId="6575" xr:uid="{00000000-0005-0000-0000-000062310000}"/>
    <cellStyle name="Vírgula 7 2 2 3 6" xfId="11789" xr:uid="{00000000-0005-0000-0000-000063310000}"/>
    <cellStyle name="Vírgula 7 2 2 3 7" xfId="4750" xr:uid="{00000000-0005-0000-0000-000064310000}"/>
    <cellStyle name="Vírgula 7 2 2 4" xfId="1878" xr:uid="{00000000-0005-0000-0000-000065310000}"/>
    <cellStyle name="Vírgula 7 2 2 4 2" xfId="3835" xr:uid="{00000000-0005-0000-0000-000066310000}"/>
    <cellStyle name="Vírgula 7 2 2 4 2 2" xfId="14501" xr:uid="{00000000-0005-0000-0000-000067310000}"/>
    <cellStyle name="Vírgula 7 2 2 4 2 3" xfId="10744" xr:uid="{00000000-0005-0000-0000-000068310000}"/>
    <cellStyle name="Vírgula 7 2 2 4 3" xfId="10745" xr:uid="{00000000-0005-0000-0000-000069310000}"/>
    <cellStyle name="Vírgula 7 2 2 4 4" xfId="7474" xr:uid="{00000000-0005-0000-0000-00006A310000}"/>
    <cellStyle name="Vírgula 7 2 2 4 5" xfId="12688" xr:uid="{00000000-0005-0000-0000-00006B310000}"/>
    <cellStyle name="Vírgula 7 2 2 4 6" xfId="5649" xr:uid="{00000000-0005-0000-0000-00006C310000}"/>
    <cellStyle name="Vírgula 7 2 2 5" xfId="2191" xr:uid="{00000000-0005-0000-0000-00006D310000}"/>
    <cellStyle name="Vírgula 7 2 2 5 2" xfId="4044" xr:uid="{00000000-0005-0000-0000-00006E310000}"/>
    <cellStyle name="Vírgula 7 2 2 5 2 2" xfId="14707" xr:uid="{00000000-0005-0000-0000-00006F310000}"/>
    <cellStyle name="Vírgula 7 2 2 5 2 3" xfId="10746" xr:uid="{00000000-0005-0000-0000-000070310000}"/>
    <cellStyle name="Vírgula 7 2 2 5 3" xfId="10747" xr:uid="{00000000-0005-0000-0000-000071310000}"/>
    <cellStyle name="Vírgula 7 2 2 5 4" xfId="7683" xr:uid="{00000000-0005-0000-0000-000072310000}"/>
    <cellStyle name="Vírgula 7 2 2 5 5" xfId="12894" xr:uid="{00000000-0005-0000-0000-000073310000}"/>
    <cellStyle name="Vírgula 7 2 2 5 6" xfId="5855" xr:uid="{00000000-0005-0000-0000-000074310000}"/>
    <cellStyle name="Vírgula 7 2 2 6" xfId="2335" xr:uid="{00000000-0005-0000-0000-000075310000}"/>
    <cellStyle name="Vírgula 7 2 2 6 2" xfId="4179" xr:uid="{00000000-0005-0000-0000-000076310000}"/>
    <cellStyle name="Vírgula 7 2 2 6 2 2" xfId="14842" xr:uid="{00000000-0005-0000-0000-000077310000}"/>
    <cellStyle name="Vírgula 7 2 2 6 2 3" xfId="10748" xr:uid="{00000000-0005-0000-0000-000078310000}"/>
    <cellStyle name="Vírgula 7 2 2 6 3" xfId="7818" xr:uid="{00000000-0005-0000-0000-000079310000}"/>
    <cellStyle name="Vírgula 7 2 2 6 4" xfId="13029" xr:uid="{00000000-0005-0000-0000-00007A310000}"/>
    <cellStyle name="Vírgula 7 2 2 6 5" xfId="5990" xr:uid="{00000000-0005-0000-0000-00007B310000}"/>
    <cellStyle name="Vírgula 7 2 2 7" xfId="2663" xr:uid="{00000000-0005-0000-0000-00007C310000}"/>
    <cellStyle name="Vírgula 7 2 2 7 2" xfId="13329" xr:uid="{00000000-0005-0000-0000-00007D310000}"/>
    <cellStyle name="Vírgula 7 2 2 7 3" xfId="10749" xr:uid="{00000000-0005-0000-0000-00007E310000}"/>
    <cellStyle name="Vírgula 7 2 2 8" xfId="10750" xr:uid="{00000000-0005-0000-0000-00007F310000}"/>
    <cellStyle name="Vírgula 7 2 2 9" xfId="6302" xr:uid="{00000000-0005-0000-0000-000080310000}"/>
    <cellStyle name="Vírgula 7 2 3" xfId="632" xr:uid="{00000000-0005-0000-0000-000081310000}"/>
    <cellStyle name="Vírgula 7 2 3 10" xfId="11558" xr:uid="{00000000-0005-0000-0000-000082310000}"/>
    <cellStyle name="Vírgula 7 2 3 11" xfId="4519" xr:uid="{00000000-0005-0000-0000-000083310000}"/>
    <cellStyle name="Vírgula 7 2 3 2" xfId="773" xr:uid="{00000000-0005-0000-0000-000084310000}"/>
    <cellStyle name="Vírgula 7 2 3 2 2" xfId="1238" xr:uid="{00000000-0005-0000-0000-000085310000}"/>
    <cellStyle name="Vírgula 7 2 3 2 2 2" xfId="1884" xr:uid="{00000000-0005-0000-0000-000086310000}"/>
    <cellStyle name="Vírgula 7 2 3 2 2 2 2" xfId="3841" xr:uid="{00000000-0005-0000-0000-000087310000}"/>
    <cellStyle name="Vírgula 7 2 3 2 2 2 2 2" xfId="14507" xr:uid="{00000000-0005-0000-0000-000088310000}"/>
    <cellStyle name="Vírgula 7 2 3 2 2 2 2 3" xfId="10751" xr:uid="{00000000-0005-0000-0000-000089310000}"/>
    <cellStyle name="Vírgula 7 2 3 2 2 2 3" xfId="10752" xr:uid="{00000000-0005-0000-0000-00008A310000}"/>
    <cellStyle name="Vírgula 7 2 3 2 2 2 4" xfId="7480" xr:uid="{00000000-0005-0000-0000-00008B310000}"/>
    <cellStyle name="Vírgula 7 2 3 2 2 2 5" xfId="12694" xr:uid="{00000000-0005-0000-0000-00008C310000}"/>
    <cellStyle name="Vírgula 7 2 3 2 2 2 6" xfId="5655" xr:uid="{00000000-0005-0000-0000-00008D310000}"/>
    <cellStyle name="Vírgula 7 2 3 2 2 3" xfId="3207" xr:uid="{00000000-0005-0000-0000-00008E310000}"/>
    <cellStyle name="Vírgula 7 2 3 2 2 3 2" xfId="13873" xr:uid="{00000000-0005-0000-0000-00008F310000}"/>
    <cellStyle name="Vírgula 7 2 3 2 2 3 3" xfId="10753" xr:uid="{00000000-0005-0000-0000-000090310000}"/>
    <cellStyle name="Vírgula 7 2 3 2 2 4" xfId="10754" xr:uid="{00000000-0005-0000-0000-000091310000}"/>
    <cellStyle name="Vírgula 7 2 3 2 2 5" xfId="6846" xr:uid="{00000000-0005-0000-0000-000092310000}"/>
    <cellStyle name="Vírgula 7 2 3 2 2 6" xfId="12060" xr:uid="{00000000-0005-0000-0000-000093310000}"/>
    <cellStyle name="Vírgula 7 2 3 2 2 7" xfId="5021" xr:uid="{00000000-0005-0000-0000-000094310000}"/>
    <cellStyle name="Vírgula 7 2 3 2 3" xfId="1883" xr:uid="{00000000-0005-0000-0000-000095310000}"/>
    <cellStyle name="Vírgula 7 2 3 2 3 2" xfId="3840" xr:uid="{00000000-0005-0000-0000-000096310000}"/>
    <cellStyle name="Vírgula 7 2 3 2 3 2 2" xfId="14506" xr:uid="{00000000-0005-0000-0000-000097310000}"/>
    <cellStyle name="Vírgula 7 2 3 2 3 2 3" xfId="10755" xr:uid="{00000000-0005-0000-0000-000098310000}"/>
    <cellStyle name="Vírgula 7 2 3 2 3 3" xfId="10756" xr:uid="{00000000-0005-0000-0000-000099310000}"/>
    <cellStyle name="Vírgula 7 2 3 2 3 4" xfId="7479" xr:uid="{00000000-0005-0000-0000-00009A310000}"/>
    <cellStyle name="Vírgula 7 2 3 2 3 5" xfId="12693" xr:uid="{00000000-0005-0000-0000-00009B310000}"/>
    <cellStyle name="Vírgula 7 2 3 2 3 6" xfId="5654" xr:uid="{00000000-0005-0000-0000-00009C310000}"/>
    <cellStyle name="Vírgula 7 2 3 2 4" xfId="2840" xr:uid="{00000000-0005-0000-0000-00009D310000}"/>
    <cellStyle name="Vírgula 7 2 3 2 4 2" xfId="13506" xr:uid="{00000000-0005-0000-0000-00009E310000}"/>
    <cellStyle name="Vírgula 7 2 3 2 4 3" xfId="10757" xr:uid="{00000000-0005-0000-0000-00009F310000}"/>
    <cellStyle name="Vírgula 7 2 3 2 5" xfId="10758" xr:uid="{00000000-0005-0000-0000-0000A0310000}"/>
    <cellStyle name="Vírgula 7 2 3 2 6" xfId="6479" xr:uid="{00000000-0005-0000-0000-0000A1310000}"/>
    <cellStyle name="Vírgula 7 2 3 2 7" xfId="11693" xr:uid="{00000000-0005-0000-0000-0000A2310000}"/>
    <cellStyle name="Vírgula 7 2 3 2 8" xfId="4654" xr:uid="{00000000-0005-0000-0000-0000A3310000}"/>
    <cellStyle name="Vírgula 7 2 3 3" xfId="926" xr:uid="{00000000-0005-0000-0000-0000A4310000}"/>
    <cellStyle name="Vírgula 7 2 3 3 2" xfId="1885" xr:uid="{00000000-0005-0000-0000-0000A5310000}"/>
    <cellStyle name="Vírgula 7 2 3 3 2 2" xfId="3842" xr:uid="{00000000-0005-0000-0000-0000A6310000}"/>
    <cellStyle name="Vírgula 7 2 3 3 2 2 2" xfId="14508" xr:uid="{00000000-0005-0000-0000-0000A7310000}"/>
    <cellStyle name="Vírgula 7 2 3 3 2 2 3" xfId="10759" xr:uid="{00000000-0005-0000-0000-0000A8310000}"/>
    <cellStyle name="Vírgula 7 2 3 3 2 3" xfId="10760" xr:uid="{00000000-0005-0000-0000-0000A9310000}"/>
    <cellStyle name="Vírgula 7 2 3 3 2 4" xfId="7481" xr:uid="{00000000-0005-0000-0000-0000AA310000}"/>
    <cellStyle name="Vírgula 7 2 3 3 2 5" xfId="12695" xr:uid="{00000000-0005-0000-0000-0000AB310000}"/>
    <cellStyle name="Vírgula 7 2 3 3 2 6" xfId="5656" xr:uid="{00000000-0005-0000-0000-0000AC310000}"/>
    <cellStyle name="Vírgula 7 2 3 3 3" xfId="2978" xr:uid="{00000000-0005-0000-0000-0000AD310000}"/>
    <cellStyle name="Vírgula 7 2 3 3 3 2" xfId="13644" xr:uid="{00000000-0005-0000-0000-0000AE310000}"/>
    <cellStyle name="Vírgula 7 2 3 3 3 3" xfId="10761" xr:uid="{00000000-0005-0000-0000-0000AF310000}"/>
    <cellStyle name="Vírgula 7 2 3 3 4" xfId="10762" xr:uid="{00000000-0005-0000-0000-0000B0310000}"/>
    <cellStyle name="Vírgula 7 2 3 3 5" xfId="6617" xr:uid="{00000000-0005-0000-0000-0000B1310000}"/>
    <cellStyle name="Vírgula 7 2 3 3 6" xfId="11831" xr:uid="{00000000-0005-0000-0000-0000B2310000}"/>
    <cellStyle name="Vírgula 7 2 3 3 7" xfId="4792" xr:uid="{00000000-0005-0000-0000-0000B3310000}"/>
    <cellStyle name="Vírgula 7 2 3 4" xfId="1882" xr:uid="{00000000-0005-0000-0000-0000B4310000}"/>
    <cellStyle name="Vírgula 7 2 3 4 2" xfId="3839" xr:uid="{00000000-0005-0000-0000-0000B5310000}"/>
    <cellStyle name="Vírgula 7 2 3 4 2 2" xfId="14505" xr:uid="{00000000-0005-0000-0000-0000B6310000}"/>
    <cellStyle name="Vírgula 7 2 3 4 2 3" xfId="10763" xr:uid="{00000000-0005-0000-0000-0000B7310000}"/>
    <cellStyle name="Vírgula 7 2 3 4 3" xfId="10764" xr:uid="{00000000-0005-0000-0000-0000B8310000}"/>
    <cellStyle name="Vírgula 7 2 3 4 4" xfId="7478" xr:uid="{00000000-0005-0000-0000-0000B9310000}"/>
    <cellStyle name="Vírgula 7 2 3 4 5" xfId="12692" xr:uid="{00000000-0005-0000-0000-0000BA310000}"/>
    <cellStyle name="Vírgula 7 2 3 4 6" xfId="5653" xr:uid="{00000000-0005-0000-0000-0000BB310000}"/>
    <cellStyle name="Vírgula 7 2 3 5" xfId="2233" xr:uid="{00000000-0005-0000-0000-0000BC310000}"/>
    <cellStyle name="Vírgula 7 2 3 5 2" xfId="4086" xr:uid="{00000000-0005-0000-0000-0000BD310000}"/>
    <cellStyle name="Vírgula 7 2 3 5 2 2" xfId="14749" xr:uid="{00000000-0005-0000-0000-0000BE310000}"/>
    <cellStyle name="Vírgula 7 2 3 5 2 3" xfId="10765" xr:uid="{00000000-0005-0000-0000-0000BF310000}"/>
    <cellStyle name="Vírgula 7 2 3 5 3" xfId="10766" xr:uid="{00000000-0005-0000-0000-0000C0310000}"/>
    <cellStyle name="Vírgula 7 2 3 5 4" xfId="7725" xr:uid="{00000000-0005-0000-0000-0000C1310000}"/>
    <cellStyle name="Vírgula 7 2 3 5 5" xfId="12936" xr:uid="{00000000-0005-0000-0000-0000C2310000}"/>
    <cellStyle name="Vírgula 7 2 3 5 6" xfId="5897" xr:uid="{00000000-0005-0000-0000-0000C3310000}"/>
    <cellStyle name="Vírgula 7 2 3 6" xfId="2377" xr:uid="{00000000-0005-0000-0000-0000C4310000}"/>
    <cellStyle name="Vírgula 7 2 3 6 2" xfId="4221" xr:uid="{00000000-0005-0000-0000-0000C5310000}"/>
    <cellStyle name="Vírgula 7 2 3 6 2 2" xfId="14884" xr:uid="{00000000-0005-0000-0000-0000C6310000}"/>
    <cellStyle name="Vírgula 7 2 3 6 2 3" xfId="10767" xr:uid="{00000000-0005-0000-0000-0000C7310000}"/>
    <cellStyle name="Vírgula 7 2 3 6 3" xfId="7860" xr:uid="{00000000-0005-0000-0000-0000C8310000}"/>
    <cellStyle name="Vírgula 7 2 3 6 4" xfId="13071" xr:uid="{00000000-0005-0000-0000-0000C9310000}"/>
    <cellStyle name="Vírgula 7 2 3 6 5" xfId="6032" xr:uid="{00000000-0005-0000-0000-0000CA310000}"/>
    <cellStyle name="Vírgula 7 2 3 7" xfId="2705" xr:uid="{00000000-0005-0000-0000-0000CB310000}"/>
    <cellStyle name="Vírgula 7 2 3 7 2" xfId="13371" xr:uid="{00000000-0005-0000-0000-0000CC310000}"/>
    <cellStyle name="Vírgula 7 2 3 7 3" xfId="10768" xr:uid="{00000000-0005-0000-0000-0000CD310000}"/>
    <cellStyle name="Vírgula 7 2 3 8" xfId="10769" xr:uid="{00000000-0005-0000-0000-0000CE310000}"/>
    <cellStyle name="Vírgula 7 2 3 9" xfId="6344" xr:uid="{00000000-0005-0000-0000-0000CF310000}"/>
    <cellStyle name="Vírgula 7 2 4" xfId="474" xr:uid="{00000000-0005-0000-0000-0000D0310000}"/>
    <cellStyle name="Vírgula 7 2 4 2" xfId="1036" xr:uid="{00000000-0005-0000-0000-0000D1310000}"/>
    <cellStyle name="Vírgula 7 2 4 2 2" xfId="1887" xr:uid="{00000000-0005-0000-0000-0000D2310000}"/>
    <cellStyle name="Vírgula 7 2 4 2 2 2" xfId="3844" xr:uid="{00000000-0005-0000-0000-0000D3310000}"/>
    <cellStyle name="Vírgula 7 2 4 2 2 2 2" xfId="14510" xr:uid="{00000000-0005-0000-0000-0000D4310000}"/>
    <cellStyle name="Vírgula 7 2 4 2 2 2 3" xfId="10770" xr:uid="{00000000-0005-0000-0000-0000D5310000}"/>
    <cellStyle name="Vírgula 7 2 4 2 2 3" xfId="10771" xr:uid="{00000000-0005-0000-0000-0000D6310000}"/>
    <cellStyle name="Vírgula 7 2 4 2 2 4" xfId="7483" xr:uid="{00000000-0005-0000-0000-0000D7310000}"/>
    <cellStyle name="Vírgula 7 2 4 2 2 5" xfId="12697" xr:uid="{00000000-0005-0000-0000-0000D8310000}"/>
    <cellStyle name="Vírgula 7 2 4 2 2 6" xfId="5658" xr:uid="{00000000-0005-0000-0000-0000D9310000}"/>
    <cellStyle name="Vírgula 7 2 4 2 3" xfId="3068" xr:uid="{00000000-0005-0000-0000-0000DA310000}"/>
    <cellStyle name="Vírgula 7 2 4 2 3 2" xfId="13734" xr:uid="{00000000-0005-0000-0000-0000DB310000}"/>
    <cellStyle name="Vírgula 7 2 4 2 3 3" xfId="10772" xr:uid="{00000000-0005-0000-0000-0000DC310000}"/>
    <cellStyle name="Vírgula 7 2 4 2 4" xfId="10773" xr:uid="{00000000-0005-0000-0000-0000DD310000}"/>
    <cellStyle name="Vírgula 7 2 4 2 5" xfId="6707" xr:uid="{00000000-0005-0000-0000-0000DE310000}"/>
    <cellStyle name="Vírgula 7 2 4 2 6" xfId="11921" xr:uid="{00000000-0005-0000-0000-0000DF310000}"/>
    <cellStyle name="Vírgula 7 2 4 2 7" xfId="4882" xr:uid="{00000000-0005-0000-0000-0000E0310000}"/>
    <cellStyle name="Vírgula 7 2 4 3" xfId="1886" xr:uid="{00000000-0005-0000-0000-0000E1310000}"/>
    <cellStyle name="Vírgula 7 2 4 3 2" xfId="3843" xr:uid="{00000000-0005-0000-0000-0000E2310000}"/>
    <cellStyle name="Vírgula 7 2 4 3 2 2" xfId="14509" xr:uid="{00000000-0005-0000-0000-0000E3310000}"/>
    <cellStyle name="Vírgula 7 2 4 3 2 3" xfId="10774" xr:uid="{00000000-0005-0000-0000-0000E4310000}"/>
    <cellStyle name="Vírgula 7 2 4 3 3" xfId="10775" xr:uid="{00000000-0005-0000-0000-0000E5310000}"/>
    <cellStyle name="Vírgula 7 2 4 3 4" xfId="7482" xr:uid="{00000000-0005-0000-0000-0000E6310000}"/>
    <cellStyle name="Vírgula 7 2 4 3 5" xfId="12696" xr:uid="{00000000-0005-0000-0000-0000E7310000}"/>
    <cellStyle name="Vírgula 7 2 4 3 6" xfId="5657" xr:uid="{00000000-0005-0000-0000-0000E8310000}"/>
    <cellStyle name="Vírgula 7 2 4 4" xfId="2616" xr:uid="{00000000-0005-0000-0000-0000E9310000}"/>
    <cellStyle name="Vírgula 7 2 4 4 2" xfId="13282" xr:uid="{00000000-0005-0000-0000-0000EA310000}"/>
    <cellStyle name="Vírgula 7 2 4 4 3" xfId="10776" xr:uid="{00000000-0005-0000-0000-0000EB310000}"/>
    <cellStyle name="Vírgula 7 2 4 5" xfId="10777" xr:uid="{00000000-0005-0000-0000-0000EC310000}"/>
    <cellStyle name="Vírgula 7 2 4 6" xfId="6255" xr:uid="{00000000-0005-0000-0000-0000ED310000}"/>
    <cellStyle name="Vírgula 7 2 4 7" xfId="11469" xr:uid="{00000000-0005-0000-0000-0000EE310000}"/>
    <cellStyle name="Vírgula 7 2 4 8" xfId="4430" xr:uid="{00000000-0005-0000-0000-0000EF310000}"/>
    <cellStyle name="Vírgula 7 2 5" xfId="683" xr:uid="{00000000-0005-0000-0000-0000F0310000}"/>
    <cellStyle name="Vírgula 7 2 5 2" xfId="1149" xr:uid="{00000000-0005-0000-0000-0000F1310000}"/>
    <cellStyle name="Vírgula 7 2 5 2 2" xfId="1889" xr:uid="{00000000-0005-0000-0000-0000F2310000}"/>
    <cellStyle name="Vírgula 7 2 5 2 2 2" xfId="3846" xr:uid="{00000000-0005-0000-0000-0000F3310000}"/>
    <cellStyle name="Vírgula 7 2 5 2 2 2 2" xfId="14512" xr:uid="{00000000-0005-0000-0000-0000F4310000}"/>
    <cellStyle name="Vírgula 7 2 5 2 2 2 3" xfId="10778" xr:uid="{00000000-0005-0000-0000-0000F5310000}"/>
    <cellStyle name="Vírgula 7 2 5 2 2 3" xfId="10779" xr:uid="{00000000-0005-0000-0000-0000F6310000}"/>
    <cellStyle name="Vírgula 7 2 5 2 2 4" xfId="7485" xr:uid="{00000000-0005-0000-0000-0000F7310000}"/>
    <cellStyle name="Vírgula 7 2 5 2 2 5" xfId="12699" xr:uid="{00000000-0005-0000-0000-0000F8310000}"/>
    <cellStyle name="Vírgula 7 2 5 2 2 6" xfId="5660" xr:uid="{00000000-0005-0000-0000-0000F9310000}"/>
    <cellStyle name="Vírgula 7 2 5 2 3" xfId="3118" xr:uid="{00000000-0005-0000-0000-0000FA310000}"/>
    <cellStyle name="Vírgula 7 2 5 2 3 2" xfId="13784" xr:uid="{00000000-0005-0000-0000-0000FB310000}"/>
    <cellStyle name="Vírgula 7 2 5 2 3 3" xfId="10780" xr:uid="{00000000-0005-0000-0000-0000FC310000}"/>
    <cellStyle name="Vírgula 7 2 5 2 4" xfId="10781" xr:uid="{00000000-0005-0000-0000-0000FD310000}"/>
    <cellStyle name="Vírgula 7 2 5 2 5" xfId="6757" xr:uid="{00000000-0005-0000-0000-0000FE310000}"/>
    <cellStyle name="Vírgula 7 2 5 2 6" xfId="11971" xr:uid="{00000000-0005-0000-0000-0000FF310000}"/>
    <cellStyle name="Vírgula 7 2 5 2 7" xfId="4932" xr:uid="{00000000-0005-0000-0000-000000320000}"/>
    <cellStyle name="Vírgula 7 2 5 3" xfId="1888" xr:uid="{00000000-0005-0000-0000-000001320000}"/>
    <cellStyle name="Vírgula 7 2 5 3 2" xfId="3845" xr:uid="{00000000-0005-0000-0000-000002320000}"/>
    <cellStyle name="Vírgula 7 2 5 3 2 2" xfId="14511" xr:uid="{00000000-0005-0000-0000-000003320000}"/>
    <cellStyle name="Vírgula 7 2 5 3 2 3" xfId="10782" xr:uid="{00000000-0005-0000-0000-000004320000}"/>
    <cellStyle name="Vírgula 7 2 5 3 3" xfId="10783" xr:uid="{00000000-0005-0000-0000-000005320000}"/>
    <cellStyle name="Vírgula 7 2 5 3 4" xfId="7484" xr:uid="{00000000-0005-0000-0000-000006320000}"/>
    <cellStyle name="Vírgula 7 2 5 3 5" xfId="12698" xr:uid="{00000000-0005-0000-0000-000007320000}"/>
    <cellStyle name="Vírgula 7 2 5 3 6" xfId="5659" xr:uid="{00000000-0005-0000-0000-000008320000}"/>
    <cellStyle name="Vírgula 7 2 5 4" xfId="2751" xr:uid="{00000000-0005-0000-0000-000009320000}"/>
    <cellStyle name="Vírgula 7 2 5 4 2" xfId="13417" xr:uid="{00000000-0005-0000-0000-00000A320000}"/>
    <cellStyle name="Vírgula 7 2 5 4 3" xfId="10784" xr:uid="{00000000-0005-0000-0000-00000B320000}"/>
    <cellStyle name="Vírgula 7 2 5 5" xfId="10785" xr:uid="{00000000-0005-0000-0000-00000C320000}"/>
    <cellStyle name="Vírgula 7 2 5 6" xfId="6390" xr:uid="{00000000-0005-0000-0000-00000D320000}"/>
    <cellStyle name="Vírgula 7 2 5 7" xfId="11604" xr:uid="{00000000-0005-0000-0000-00000E320000}"/>
    <cellStyle name="Vírgula 7 2 5 8" xfId="4565" xr:uid="{00000000-0005-0000-0000-00000F320000}"/>
    <cellStyle name="Vírgula 7 2 6" xfId="358" xr:uid="{00000000-0005-0000-0000-000010320000}"/>
    <cellStyle name="Vírgula 7 2 6 2" xfId="980" xr:uid="{00000000-0005-0000-0000-000011320000}"/>
    <cellStyle name="Vírgula 7 2 6 2 2" xfId="1891" xr:uid="{00000000-0005-0000-0000-000012320000}"/>
    <cellStyle name="Vírgula 7 2 6 2 2 2" xfId="3848" xr:uid="{00000000-0005-0000-0000-000013320000}"/>
    <cellStyle name="Vírgula 7 2 6 2 2 2 2" xfId="14514" xr:uid="{00000000-0005-0000-0000-000014320000}"/>
    <cellStyle name="Vírgula 7 2 6 2 2 2 3" xfId="10786" xr:uid="{00000000-0005-0000-0000-000015320000}"/>
    <cellStyle name="Vírgula 7 2 6 2 2 3" xfId="10787" xr:uid="{00000000-0005-0000-0000-000016320000}"/>
    <cellStyle name="Vírgula 7 2 6 2 2 4" xfId="7487" xr:uid="{00000000-0005-0000-0000-000017320000}"/>
    <cellStyle name="Vírgula 7 2 6 2 2 5" xfId="12701" xr:uid="{00000000-0005-0000-0000-000018320000}"/>
    <cellStyle name="Vírgula 7 2 6 2 2 6" xfId="5662" xr:uid="{00000000-0005-0000-0000-000019320000}"/>
    <cellStyle name="Vírgula 7 2 6 2 3" xfId="3024" xr:uid="{00000000-0005-0000-0000-00001A320000}"/>
    <cellStyle name="Vírgula 7 2 6 2 3 2" xfId="13690" xr:uid="{00000000-0005-0000-0000-00001B320000}"/>
    <cellStyle name="Vírgula 7 2 6 2 3 3" xfId="10788" xr:uid="{00000000-0005-0000-0000-00001C320000}"/>
    <cellStyle name="Vírgula 7 2 6 2 4" xfId="10789" xr:uid="{00000000-0005-0000-0000-00001D320000}"/>
    <cellStyle name="Vírgula 7 2 6 2 5" xfId="6663" xr:uid="{00000000-0005-0000-0000-00001E320000}"/>
    <cellStyle name="Vírgula 7 2 6 2 6" xfId="11877" xr:uid="{00000000-0005-0000-0000-00001F320000}"/>
    <cellStyle name="Vírgula 7 2 6 2 7" xfId="4838" xr:uid="{00000000-0005-0000-0000-000020320000}"/>
    <cellStyle name="Vírgula 7 2 6 3" xfId="1890" xr:uid="{00000000-0005-0000-0000-000021320000}"/>
    <cellStyle name="Vírgula 7 2 6 3 2" xfId="3847" xr:uid="{00000000-0005-0000-0000-000022320000}"/>
    <cellStyle name="Vírgula 7 2 6 3 2 2" xfId="14513" xr:uid="{00000000-0005-0000-0000-000023320000}"/>
    <cellStyle name="Vírgula 7 2 6 3 2 3" xfId="10790" xr:uid="{00000000-0005-0000-0000-000024320000}"/>
    <cellStyle name="Vírgula 7 2 6 3 3" xfId="10791" xr:uid="{00000000-0005-0000-0000-000025320000}"/>
    <cellStyle name="Vírgula 7 2 6 3 4" xfId="7486" xr:uid="{00000000-0005-0000-0000-000026320000}"/>
    <cellStyle name="Vírgula 7 2 6 3 5" xfId="12700" xr:uid="{00000000-0005-0000-0000-000027320000}"/>
    <cellStyle name="Vírgula 7 2 6 3 6" xfId="5661" xr:uid="{00000000-0005-0000-0000-000028320000}"/>
    <cellStyle name="Vírgula 7 2 6 4" xfId="2567" xr:uid="{00000000-0005-0000-0000-000029320000}"/>
    <cellStyle name="Vírgula 7 2 6 4 2" xfId="13233" xr:uid="{00000000-0005-0000-0000-00002A320000}"/>
    <cellStyle name="Vírgula 7 2 6 4 3" xfId="10792" xr:uid="{00000000-0005-0000-0000-00002B320000}"/>
    <cellStyle name="Vírgula 7 2 6 5" xfId="10793" xr:uid="{00000000-0005-0000-0000-00002C320000}"/>
    <cellStyle name="Vírgula 7 2 6 6" xfId="6206" xr:uid="{00000000-0005-0000-0000-00002D320000}"/>
    <cellStyle name="Vírgula 7 2 6 7" xfId="11420" xr:uid="{00000000-0005-0000-0000-00002E320000}"/>
    <cellStyle name="Vírgula 7 2 6 8" xfId="4381" xr:uid="{00000000-0005-0000-0000-00002F320000}"/>
    <cellStyle name="Vírgula 7 2 7" xfId="833" xr:uid="{00000000-0005-0000-0000-000030320000}"/>
    <cellStyle name="Vírgula 7 2 7 2" xfId="1892" xr:uid="{00000000-0005-0000-0000-000031320000}"/>
    <cellStyle name="Vírgula 7 2 7 2 2" xfId="3849" xr:uid="{00000000-0005-0000-0000-000032320000}"/>
    <cellStyle name="Vírgula 7 2 7 2 2 2" xfId="14515" xr:uid="{00000000-0005-0000-0000-000033320000}"/>
    <cellStyle name="Vírgula 7 2 7 2 2 3" xfId="10794" xr:uid="{00000000-0005-0000-0000-000034320000}"/>
    <cellStyle name="Vírgula 7 2 7 2 3" xfId="10795" xr:uid="{00000000-0005-0000-0000-000035320000}"/>
    <cellStyle name="Vírgula 7 2 7 2 4" xfId="7488" xr:uid="{00000000-0005-0000-0000-000036320000}"/>
    <cellStyle name="Vírgula 7 2 7 2 5" xfId="12702" xr:uid="{00000000-0005-0000-0000-000037320000}"/>
    <cellStyle name="Vírgula 7 2 7 2 6" xfId="5663" xr:uid="{00000000-0005-0000-0000-000038320000}"/>
    <cellStyle name="Vírgula 7 2 7 3" xfId="2889" xr:uid="{00000000-0005-0000-0000-000039320000}"/>
    <cellStyle name="Vírgula 7 2 7 3 2" xfId="13555" xr:uid="{00000000-0005-0000-0000-00003A320000}"/>
    <cellStyle name="Vírgula 7 2 7 3 3" xfId="10796" xr:uid="{00000000-0005-0000-0000-00003B320000}"/>
    <cellStyle name="Vírgula 7 2 7 4" xfId="10797" xr:uid="{00000000-0005-0000-0000-00003C320000}"/>
    <cellStyle name="Vírgula 7 2 7 5" xfId="6528" xr:uid="{00000000-0005-0000-0000-00003D320000}"/>
    <cellStyle name="Vírgula 7 2 7 6" xfId="11742" xr:uid="{00000000-0005-0000-0000-00003E320000}"/>
    <cellStyle name="Vírgula 7 2 7 7" xfId="4703" xr:uid="{00000000-0005-0000-0000-00003F320000}"/>
    <cellStyle name="Vírgula 7 2 8" xfId="1299" xr:uid="{00000000-0005-0000-0000-000040320000}"/>
    <cellStyle name="Vírgula 7 2 8 2" xfId="3256" xr:uid="{00000000-0005-0000-0000-000041320000}"/>
    <cellStyle name="Vírgula 7 2 8 2 2" xfId="13922" xr:uid="{00000000-0005-0000-0000-000042320000}"/>
    <cellStyle name="Vírgula 7 2 8 2 3" xfId="10798" xr:uid="{00000000-0005-0000-0000-000043320000}"/>
    <cellStyle name="Vírgula 7 2 8 3" xfId="10799" xr:uid="{00000000-0005-0000-0000-000044320000}"/>
    <cellStyle name="Vírgula 7 2 8 4" xfId="6895" xr:uid="{00000000-0005-0000-0000-000045320000}"/>
    <cellStyle name="Vírgula 7 2 8 5" xfId="12109" xr:uid="{00000000-0005-0000-0000-000046320000}"/>
    <cellStyle name="Vírgula 7 2 8 6" xfId="5070" xr:uid="{00000000-0005-0000-0000-000047320000}"/>
    <cellStyle name="Vírgula 7 2 9" xfId="243" xr:uid="{00000000-0005-0000-0000-000048320000}"/>
    <cellStyle name="Vírgula 7 2 9 2" xfId="2523" xr:uid="{00000000-0005-0000-0000-000049320000}"/>
    <cellStyle name="Vírgula 7 2 9 2 2" xfId="13189" xr:uid="{00000000-0005-0000-0000-00004A320000}"/>
    <cellStyle name="Vírgula 7 2 9 2 3" xfId="10800" xr:uid="{00000000-0005-0000-0000-00004B320000}"/>
    <cellStyle name="Vírgula 7 2 9 3" xfId="10801" xr:uid="{00000000-0005-0000-0000-00004C320000}"/>
    <cellStyle name="Vírgula 7 2 9 4" xfId="6162" xr:uid="{00000000-0005-0000-0000-00004D320000}"/>
    <cellStyle name="Vírgula 7 2 9 5" xfId="11376" xr:uid="{00000000-0005-0000-0000-00004E320000}"/>
    <cellStyle name="Vírgula 7 2 9 6" xfId="4337" xr:uid="{00000000-0005-0000-0000-00004F320000}"/>
    <cellStyle name="Vírgula 7 23" xfId="14927" xr:uid="{00000000-0005-0000-0000-000050320000}"/>
    <cellStyle name="Vírgula 7 3" xfId="142" xr:uid="{00000000-0005-0000-0000-000051320000}"/>
    <cellStyle name="Vírgula 7 3 10" xfId="2140" xr:uid="{00000000-0005-0000-0000-000052320000}"/>
    <cellStyle name="Vírgula 7 3 10 2" xfId="3997" xr:uid="{00000000-0005-0000-0000-000053320000}"/>
    <cellStyle name="Vírgula 7 3 10 2 2" xfId="14660" xr:uid="{00000000-0005-0000-0000-000054320000}"/>
    <cellStyle name="Vírgula 7 3 10 2 3" xfId="10802" xr:uid="{00000000-0005-0000-0000-000055320000}"/>
    <cellStyle name="Vírgula 7 3 10 3" xfId="10803" xr:uid="{00000000-0005-0000-0000-000056320000}"/>
    <cellStyle name="Vírgula 7 3 10 4" xfId="7636" xr:uid="{00000000-0005-0000-0000-000057320000}"/>
    <cellStyle name="Vírgula 7 3 10 5" xfId="12847" xr:uid="{00000000-0005-0000-0000-000058320000}"/>
    <cellStyle name="Vírgula 7 3 10 6" xfId="5808" xr:uid="{00000000-0005-0000-0000-000059320000}"/>
    <cellStyle name="Vírgula 7 3 11" xfId="2289" xr:uid="{00000000-0005-0000-0000-00005A320000}"/>
    <cellStyle name="Vírgula 7 3 11 2" xfId="4133" xr:uid="{00000000-0005-0000-0000-00005B320000}"/>
    <cellStyle name="Vírgula 7 3 11 2 2" xfId="14796" xr:uid="{00000000-0005-0000-0000-00005C320000}"/>
    <cellStyle name="Vírgula 7 3 11 2 3" xfId="10804" xr:uid="{00000000-0005-0000-0000-00005D320000}"/>
    <cellStyle name="Vírgula 7 3 11 3" xfId="7772" xr:uid="{00000000-0005-0000-0000-00005E320000}"/>
    <cellStyle name="Vírgula 7 3 11 4" xfId="12983" xr:uid="{00000000-0005-0000-0000-00005F320000}"/>
    <cellStyle name="Vírgula 7 3 11 5" xfId="5944" xr:uid="{00000000-0005-0000-0000-000060320000}"/>
    <cellStyle name="Vírgula 7 3 12" xfId="2478" xr:uid="{00000000-0005-0000-0000-000061320000}"/>
    <cellStyle name="Vírgula 7 3 12 2" xfId="10805" xr:uid="{00000000-0005-0000-0000-000062320000}"/>
    <cellStyle name="Vírgula 7 3 12 3" xfId="13146" xr:uid="{00000000-0005-0000-0000-000063320000}"/>
    <cellStyle name="Vírgula 7 3 12 4" xfId="6080" xr:uid="{00000000-0005-0000-0000-000064320000}"/>
    <cellStyle name="Vírgula 7 3 13" xfId="10806" xr:uid="{00000000-0005-0000-0000-000065320000}"/>
    <cellStyle name="Vírgula 7 3 14" xfId="6117" xr:uid="{00000000-0005-0000-0000-000066320000}"/>
    <cellStyle name="Vírgula 7 3 15" xfId="11333" xr:uid="{00000000-0005-0000-0000-000067320000}"/>
    <cellStyle name="Vírgula 7 3 16" xfId="4294" xr:uid="{00000000-0005-0000-0000-000068320000}"/>
    <cellStyle name="Vírgula 7 3 2" xfId="589" xr:uid="{00000000-0005-0000-0000-000069320000}"/>
    <cellStyle name="Vírgula 7 3 2 10" xfId="11517" xr:uid="{00000000-0005-0000-0000-00006A320000}"/>
    <cellStyle name="Vírgula 7 3 2 11" xfId="4478" xr:uid="{00000000-0005-0000-0000-00006B320000}"/>
    <cellStyle name="Vírgula 7 3 2 2" xfId="732" xr:uid="{00000000-0005-0000-0000-00006C320000}"/>
    <cellStyle name="Vírgula 7 3 2 2 2" xfId="1197" xr:uid="{00000000-0005-0000-0000-00006D320000}"/>
    <cellStyle name="Vírgula 7 3 2 2 2 2" xfId="1895" xr:uid="{00000000-0005-0000-0000-00006E320000}"/>
    <cellStyle name="Vírgula 7 3 2 2 2 2 2" xfId="3852" xr:uid="{00000000-0005-0000-0000-00006F320000}"/>
    <cellStyle name="Vírgula 7 3 2 2 2 2 2 2" xfId="14518" xr:uid="{00000000-0005-0000-0000-000070320000}"/>
    <cellStyle name="Vírgula 7 3 2 2 2 2 2 3" xfId="10807" xr:uid="{00000000-0005-0000-0000-000071320000}"/>
    <cellStyle name="Vírgula 7 3 2 2 2 2 3" xfId="10808" xr:uid="{00000000-0005-0000-0000-000072320000}"/>
    <cellStyle name="Vírgula 7 3 2 2 2 2 4" xfId="7491" xr:uid="{00000000-0005-0000-0000-000073320000}"/>
    <cellStyle name="Vírgula 7 3 2 2 2 2 5" xfId="12705" xr:uid="{00000000-0005-0000-0000-000074320000}"/>
    <cellStyle name="Vírgula 7 3 2 2 2 2 6" xfId="5666" xr:uid="{00000000-0005-0000-0000-000075320000}"/>
    <cellStyle name="Vírgula 7 3 2 2 2 3" xfId="3166" xr:uid="{00000000-0005-0000-0000-000076320000}"/>
    <cellStyle name="Vírgula 7 3 2 2 2 3 2" xfId="13832" xr:uid="{00000000-0005-0000-0000-000077320000}"/>
    <cellStyle name="Vírgula 7 3 2 2 2 3 3" xfId="10809" xr:uid="{00000000-0005-0000-0000-000078320000}"/>
    <cellStyle name="Vírgula 7 3 2 2 2 4" xfId="10810" xr:uid="{00000000-0005-0000-0000-000079320000}"/>
    <cellStyle name="Vírgula 7 3 2 2 2 5" xfId="6805" xr:uid="{00000000-0005-0000-0000-00007A320000}"/>
    <cellStyle name="Vírgula 7 3 2 2 2 6" xfId="12019" xr:uid="{00000000-0005-0000-0000-00007B320000}"/>
    <cellStyle name="Vírgula 7 3 2 2 2 7" xfId="4980" xr:uid="{00000000-0005-0000-0000-00007C320000}"/>
    <cellStyle name="Vírgula 7 3 2 2 3" xfId="1894" xr:uid="{00000000-0005-0000-0000-00007D320000}"/>
    <cellStyle name="Vírgula 7 3 2 2 3 2" xfId="3851" xr:uid="{00000000-0005-0000-0000-00007E320000}"/>
    <cellStyle name="Vírgula 7 3 2 2 3 2 2" xfId="14517" xr:uid="{00000000-0005-0000-0000-00007F320000}"/>
    <cellStyle name="Vírgula 7 3 2 2 3 2 3" xfId="10811" xr:uid="{00000000-0005-0000-0000-000080320000}"/>
    <cellStyle name="Vírgula 7 3 2 2 3 3" xfId="10812" xr:uid="{00000000-0005-0000-0000-000081320000}"/>
    <cellStyle name="Vírgula 7 3 2 2 3 4" xfId="7490" xr:uid="{00000000-0005-0000-0000-000082320000}"/>
    <cellStyle name="Vírgula 7 3 2 2 3 5" xfId="12704" xr:uid="{00000000-0005-0000-0000-000083320000}"/>
    <cellStyle name="Vírgula 7 3 2 2 3 6" xfId="5665" xr:uid="{00000000-0005-0000-0000-000084320000}"/>
    <cellStyle name="Vírgula 7 3 2 2 4" xfId="2799" xr:uid="{00000000-0005-0000-0000-000085320000}"/>
    <cellStyle name="Vírgula 7 3 2 2 4 2" xfId="13465" xr:uid="{00000000-0005-0000-0000-000086320000}"/>
    <cellStyle name="Vírgula 7 3 2 2 4 3" xfId="10813" xr:uid="{00000000-0005-0000-0000-000087320000}"/>
    <cellStyle name="Vírgula 7 3 2 2 5" xfId="10814" xr:uid="{00000000-0005-0000-0000-000088320000}"/>
    <cellStyle name="Vírgula 7 3 2 2 6" xfId="6438" xr:uid="{00000000-0005-0000-0000-000089320000}"/>
    <cellStyle name="Vírgula 7 3 2 2 7" xfId="11652" xr:uid="{00000000-0005-0000-0000-00008A320000}"/>
    <cellStyle name="Vírgula 7 3 2 2 8" xfId="4613" xr:uid="{00000000-0005-0000-0000-00008B320000}"/>
    <cellStyle name="Vírgula 7 3 2 3" xfId="885" xr:uid="{00000000-0005-0000-0000-00008C320000}"/>
    <cellStyle name="Vírgula 7 3 2 3 2" xfId="1896" xr:uid="{00000000-0005-0000-0000-00008D320000}"/>
    <cellStyle name="Vírgula 7 3 2 3 2 2" xfId="3853" xr:uid="{00000000-0005-0000-0000-00008E320000}"/>
    <cellStyle name="Vírgula 7 3 2 3 2 2 2" xfId="14519" xr:uid="{00000000-0005-0000-0000-00008F320000}"/>
    <cellStyle name="Vírgula 7 3 2 3 2 2 3" xfId="10815" xr:uid="{00000000-0005-0000-0000-000090320000}"/>
    <cellStyle name="Vírgula 7 3 2 3 2 3" xfId="10816" xr:uid="{00000000-0005-0000-0000-000091320000}"/>
    <cellStyle name="Vírgula 7 3 2 3 2 4" xfId="7492" xr:uid="{00000000-0005-0000-0000-000092320000}"/>
    <cellStyle name="Vírgula 7 3 2 3 2 5" xfId="12706" xr:uid="{00000000-0005-0000-0000-000093320000}"/>
    <cellStyle name="Vírgula 7 3 2 3 2 6" xfId="5667" xr:uid="{00000000-0005-0000-0000-000094320000}"/>
    <cellStyle name="Vírgula 7 3 2 3 3" xfId="2937" xr:uid="{00000000-0005-0000-0000-000095320000}"/>
    <cellStyle name="Vírgula 7 3 2 3 3 2" xfId="13603" xr:uid="{00000000-0005-0000-0000-000096320000}"/>
    <cellStyle name="Vírgula 7 3 2 3 3 3" xfId="10817" xr:uid="{00000000-0005-0000-0000-000097320000}"/>
    <cellStyle name="Vírgula 7 3 2 3 4" xfId="10818" xr:uid="{00000000-0005-0000-0000-000098320000}"/>
    <cellStyle name="Vírgula 7 3 2 3 5" xfId="6576" xr:uid="{00000000-0005-0000-0000-000099320000}"/>
    <cellStyle name="Vírgula 7 3 2 3 6" xfId="11790" xr:uid="{00000000-0005-0000-0000-00009A320000}"/>
    <cellStyle name="Vírgula 7 3 2 3 7" xfId="4751" xr:uid="{00000000-0005-0000-0000-00009B320000}"/>
    <cellStyle name="Vírgula 7 3 2 4" xfId="1893" xr:uid="{00000000-0005-0000-0000-00009C320000}"/>
    <cellStyle name="Vírgula 7 3 2 4 2" xfId="3850" xr:uid="{00000000-0005-0000-0000-00009D320000}"/>
    <cellStyle name="Vírgula 7 3 2 4 2 2" xfId="14516" xr:uid="{00000000-0005-0000-0000-00009E320000}"/>
    <cellStyle name="Vírgula 7 3 2 4 2 3" xfId="10819" xr:uid="{00000000-0005-0000-0000-00009F320000}"/>
    <cellStyle name="Vírgula 7 3 2 4 3" xfId="10820" xr:uid="{00000000-0005-0000-0000-0000A0320000}"/>
    <cellStyle name="Vírgula 7 3 2 4 4" xfId="7489" xr:uid="{00000000-0005-0000-0000-0000A1320000}"/>
    <cellStyle name="Vírgula 7 3 2 4 5" xfId="12703" xr:uid="{00000000-0005-0000-0000-0000A2320000}"/>
    <cellStyle name="Vírgula 7 3 2 4 6" xfId="5664" xr:uid="{00000000-0005-0000-0000-0000A3320000}"/>
    <cellStyle name="Vírgula 7 3 2 5" xfId="2192" xr:uid="{00000000-0005-0000-0000-0000A4320000}"/>
    <cellStyle name="Vírgula 7 3 2 5 2" xfId="4045" xr:uid="{00000000-0005-0000-0000-0000A5320000}"/>
    <cellStyle name="Vírgula 7 3 2 5 2 2" xfId="14708" xr:uid="{00000000-0005-0000-0000-0000A6320000}"/>
    <cellStyle name="Vírgula 7 3 2 5 2 3" xfId="10821" xr:uid="{00000000-0005-0000-0000-0000A7320000}"/>
    <cellStyle name="Vírgula 7 3 2 5 3" xfId="10822" xr:uid="{00000000-0005-0000-0000-0000A8320000}"/>
    <cellStyle name="Vírgula 7 3 2 5 4" xfId="7684" xr:uid="{00000000-0005-0000-0000-0000A9320000}"/>
    <cellStyle name="Vírgula 7 3 2 5 5" xfId="12895" xr:uid="{00000000-0005-0000-0000-0000AA320000}"/>
    <cellStyle name="Vírgula 7 3 2 5 6" xfId="5856" xr:uid="{00000000-0005-0000-0000-0000AB320000}"/>
    <cellStyle name="Vírgula 7 3 2 6" xfId="2336" xr:uid="{00000000-0005-0000-0000-0000AC320000}"/>
    <cellStyle name="Vírgula 7 3 2 6 2" xfId="4180" xr:uid="{00000000-0005-0000-0000-0000AD320000}"/>
    <cellStyle name="Vírgula 7 3 2 6 2 2" xfId="14843" xr:uid="{00000000-0005-0000-0000-0000AE320000}"/>
    <cellStyle name="Vírgula 7 3 2 6 2 3" xfId="10823" xr:uid="{00000000-0005-0000-0000-0000AF320000}"/>
    <cellStyle name="Vírgula 7 3 2 6 3" xfId="7819" xr:uid="{00000000-0005-0000-0000-0000B0320000}"/>
    <cellStyle name="Vírgula 7 3 2 6 4" xfId="13030" xr:uid="{00000000-0005-0000-0000-0000B1320000}"/>
    <cellStyle name="Vírgula 7 3 2 6 5" xfId="5991" xr:uid="{00000000-0005-0000-0000-0000B2320000}"/>
    <cellStyle name="Vírgula 7 3 2 7" xfId="2664" xr:uid="{00000000-0005-0000-0000-0000B3320000}"/>
    <cellStyle name="Vírgula 7 3 2 7 2" xfId="13330" xr:uid="{00000000-0005-0000-0000-0000B4320000}"/>
    <cellStyle name="Vírgula 7 3 2 7 3" xfId="10824" xr:uid="{00000000-0005-0000-0000-0000B5320000}"/>
    <cellStyle name="Vírgula 7 3 2 8" xfId="10825" xr:uid="{00000000-0005-0000-0000-0000B6320000}"/>
    <cellStyle name="Vírgula 7 3 2 9" xfId="6303" xr:uid="{00000000-0005-0000-0000-0000B7320000}"/>
    <cellStyle name="Vírgula 7 3 3" xfId="633" xr:uid="{00000000-0005-0000-0000-0000B8320000}"/>
    <cellStyle name="Vírgula 7 3 3 10" xfId="11559" xr:uid="{00000000-0005-0000-0000-0000B9320000}"/>
    <cellStyle name="Vírgula 7 3 3 11" xfId="4520" xr:uid="{00000000-0005-0000-0000-0000BA320000}"/>
    <cellStyle name="Vírgula 7 3 3 2" xfId="774" xr:uid="{00000000-0005-0000-0000-0000BB320000}"/>
    <cellStyle name="Vírgula 7 3 3 2 2" xfId="1239" xr:uid="{00000000-0005-0000-0000-0000BC320000}"/>
    <cellStyle name="Vírgula 7 3 3 2 2 2" xfId="1899" xr:uid="{00000000-0005-0000-0000-0000BD320000}"/>
    <cellStyle name="Vírgula 7 3 3 2 2 2 2" xfId="3856" xr:uid="{00000000-0005-0000-0000-0000BE320000}"/>
    <cellStyle name="Vírgula 7 3 3 2 2 2 2 2" xfId="14522" xr:uid="{00000000-0005-0000-0000-0000BF320000}"/>
    <cellStyle name="Vírgula 7 3 3 2 2 2 2 3" xfId="10826" xr:uid="{00000000-0005-0000-0000-0000C0320000}"/>
    <cellStyle name="Vírgula 7 3 3 2 2 2 3" xfId="10827" xr:uid="{00000000-0005-0000-0000-0000C1320000}"/>
    <cellStyle name="Vírgula 7 3 3 2 2 2 4" xfId="7495" xr:uid="{00000000-0005-0000-0000-0000C2320000}"/>
    <cellStyle name="Vírgula 7 3 3 2 2 2 5" xfId="12709" xr:uid="{00000000-0005-0000-0000-0000C3320000}"/>
    <cellStyle name="Vírgula 7 3 3 2 2 2 6" xfId="5670" xr:uid="{00000000-0005-0000-0000-0000C4320000}"/>
    <cellStyle name="Vírgula 7 3 3 2 2 3" xfId="3208" xr:uid="{00000000-0005-0000-0000-0000C5320000}"/>
    <cellStyle name="Vírgula 7 3 3 2 2 3 2" xfId="13874" xr:uid="{00000000-0005-0000-0000-0000C6320000}"/>
    <cellStyle name="Vírgula 7 3 3 2 2 3 3" xfId="10828" xr:uid="{00000000-0005-0000-0000-0000C7320000}"/>
    <cellStyle name="Vírgula 7 3 3 2 2 4" xfId="10829" xr:uid="{00000000-0005-0000-0000-0000C8320000}"/>
    <cellStyle name="Vírgula 7 3 3 2 2 5" xfId="6847" xr:uid="{00000000-0005-0000-0000-0000C9320000}"/>
    <cellStyle name="Vírgula 7 3 3 2 2 6" xfId="12061" xr:uid="{00000000-0005-0000-0000-0000CA320000}"/>
    <cellStyle name="Vírgula 7 3 3 2 2 7" xfId="5022" xr:uid="{00000000-0005-0000-0000-0000CB320000}"/>
    <cellStyle name="Vírgula 7 3 3 2 3" xfId="1898" xr:uid="{00000000-0005-0000-0000-0000CC320000}"/>
    <cellStyle name="Vírgula 7 3 3 2 3 2" xfId="3855" xr:uid="{00000000-0005-0000-0000-0000CD320000}"/>
    <cellStyle name="Vírgula 7 3 3 2 3 2 2" xfId="14521" xr:uid="{00000000-0005-0000-0000-0000CE320000}"/>
    <cellStyle name="Vírgula 7 3 3 2 3 2 3" xfId="10830" xr:uid="{00000000-0005-0000-0000-0000CF320000}"/>
    <cellStyle name="Vírgula 7 3 3 2 3 3" xfId="10831" xr:uid="{00000000-0005-0000-0000-0000D0320000}"/>
    <cellStyle name="Vírgula 7 3 3 2 3 4" xfId="7494" xr:uid="{00000000-0005-0000-0000-0000D1320000}"/>
    <cellStyle name="Vírgula 7 3 3 2 3 5" xfId="12708" xr:uid="{00000000-0005-0000-0000-0000D2320000}"/>
    <cellStyle name="Vírgula 7 3 3 2 3 6" xfId="5669" xr:uid="{00000000-0005-0000-0000-0000D3320000}"/>
    <cellStyle name="Vírgula 7 3 3 2 4" xfId="2841" xr:uid="{00000000-0005-0000-0000-0000D4320000}"/>
    <cellStyle name="Vírgula 7 3 3 2 4 2" xfId="13507" xr:uid="{00000000-0005-0000-0000-0000D5320000}"/>
    <cellStyle name="Vírgula 7 3 3 2 4 3" xfId="10832" xr:uid="{00000000-0005-0000-0000-0000D6320000}"/>
    <cellStyle name="Vírgula 7 3 3 2 5" xfId="10833" xr:uid="{00000000-0005-0000-0000-0000D7320000}"/>
    <cellStyle name="Vírgula 7 3 3 2 6" xfId="6480" xr:uid="{00000000-0005-0000-0000-0000D8320000}"/>
    <cellStyle name="Vírgula 7 3 3 2 7" xfId="11694" xr:uid="{00000000-0005-0000-0000-0000D9320000}"/>
    <cellStyle name="Vírgula 7 3 3 2 8" xfId="4655" xr:uid="{00000000-0005-0000-0000-0000DA320000}"/>
    <cellStyle name="Vírgula 7 3 3 3" xfId="927" xr:uid="{00000000-0005-0000-0000-0000DB320000}"/>
    <cellStyle name="Vírgula 7 3 3 3 2" xfId="1900" xr:uid="{00000000-0005-0000-0000-0000DC320000}"/>
    <cellStyle name="Vírgula 7 3 3 3 2 2" xfId="3857" xr:uid="{00000000-0005-0000-0000-0000DD320000}"/>
    <cellStyle name="Vírgula 7 3 3 3 2 2 2" xfId="14523" xr:uid="{00000000-0005-0000-0000-0000DE320000}"/>
    <cellStyle name="Vírgula 7 3 3 3 2 2 3" xfId="10834" xr:uid="{00000000-0005-0000-0000-0000DF320000}"/>
    <cellStyle name="Vírgula 7 3 3 3 2 3" xfId="10835" xr:uid="{00000000-0005-0000-0000-0000E0320000}"/>
    <cellStyle name="Vírgula 7 3 3 3 2 4" xfId="7496" xr:uid="{00000000-0005-0000-0000-0000E1320000}"/>
    <cellStyle name="Vírgula 7 3 3 3 2 5" xfId="12710" xr:uid="{00000000-0005-0000-0000-0000E2320000}"/>
    <cellStyle name="Vírgula 7 3 3 3 2 6" xfId="5671" xr:uid="{00000000-0005-0000-0000-0000E3320000}"/>
    <cellStyle name="Vírgula 7 3 3 3 3" xfId="2979" xr:uid="{00000000-0005-0000-0000-0000E4320000}"/>
    <cellStyle name="Vírgula 7 3 3 3 3 2" xfId="13645" xr:uid="{00000000-0005-0000-0000-0000E5320000}"/>
    <cellStyle name="Vírgula 7 3 3 3 3 3" xfId="10836" xr:uid="{00000000-0005-0000-0000-0000E6320000}"/>
    <cellStyle name="Vírgula 7 3 3 3 4" xfId="10837" xr:uid="{00000000-0005-0000-0000-0000E7320000}"/>
    <cellStyle name="Vírgula 7 3 3 3 5" xfId="6618" xr:uid="{00000000-0005-0000-0000-0000E8320000}"/>
    <cellStyle name="Vírgula 7 3 3 3 6" xfId="11832" xr:uid="{00000000-0005-0000-0000-0000E9320000}"/>
    <cellStyle name="Vírgula 7 3 3 3 7" xfId="4793" xr:uid="{00000000-0005-0000-0000-0000EA320000}"/>
    <cellStyle name="Vírgula 7 3 3 4" xfId="1897" xr:uid="{00000000-0005-0000-0000-0000EB320000}"/>
    <cellStyle name="Vírgula 7 3 3 4 2" xfId="3854" xr:uid="{00000000-0005-0000-0000-0000EC320000}"/>
    <cellStyle name="Vírgula 7 3 3 4 2 2" xfId="14520" xr:uid="{00000000-0005-0000-0000-0000ED320000}"/>
    <cellStyle name="Vírgula 7 3 3 4 2 3" xfId="10838" xr:uid="{00000000-0005-0000-0000-0000EE320000}"/>
    <cellStyle name="Vírgula 7 3 3 4 3" xfId="10839" xr:uid="{00000000-0005-0000-0000-0000EF320000}"/>
    <cellStyle name="Vírgula 7 3 3 4 4" xfId="7493" xr:uid="{00000000-0005-0000-0000-0000F0320000}"/>
    <cellStyle name="Vírgula 7 3 3 4 5" xfId="12707" xr:uid="{00000000-0005-0000-0000-0000F1320000}"/>
    <cellStyle name="Vírgula 7 3 3 4 6" xfId="5668" xr:uid="{00000000-0005-0000-0000-0000F2320000}"/>
    <cellStyle name="Vírgula 7 3 3 5" xfId="2234" xr:uid="{00000000-0005-0000-0000-0000F3320000}"/>
    <cellStyle name="Vírgula 7 3 3 5 2" xfId="4087" xr:uid="{00000000-0005-0000-0000-0000F4320000}"/>
    <cellStyle name="Vírgula 7 3 3 5 2 2" xfId="14750" xr:uid="{00000000-0005-0000-0000-0000F5320000}"/>
    <cellStyle name="Vírgula 7 3 3 5 2 3" xfId="10840" xr:uid="{00000000-0005-0000-0000-0000F6320000}"/>
    <cellStyle name="Vírgula 7 3 3 5 3" xfId="10841" xr:uid="{00000000-0005-0000-0000-0000F7320000}"/>
    <cellStyle name="Vírgula 7 3 3 5 4" xfId="7726" xr:uid="{00000000-0005-0000-0000-0000F8320000}"/>
    <cellStyle name="Vírgula 7 3 3 5 5" xfId="12937" xr:uid="{00000000-0005-0000-0000-0000F9320000}"/>
    <cellStyle name="Vírgula 7 3 3 5 6" xfId="5898" xr:uid="{00000000-0005-0000-0000-0000FA320000}"/>
    <cellStyle name="Vírgula 7 3 3 6" xfId="2378" xr:uid="{00000000-0005-0000-0000-0000FB320000}"/>
    <cellStyle name="Vírgula 7 3 3 6 2" xfId="4222" xr:uid="{00000000-0005-0000-0000-0000FC320000}"/>
    <cellStyle name="Vírgula 7 3 3 6 2 2" xfId="14885" xr:uid="{00000000-0005-0000-0000-0000FD320000}"/>
    <cellStyle name="Vírgula 7 3 3 6 2 3" xfId="10842" xr:uid="{00000000-0005-0000-0000-0000FE320000}"/>
    <cellStyle name="Vírgula 7 3 3 6 3" xfId="7861" xr:uid="{00000000-0005-0000-0000-0000FF320000}"/>
    <cellStyle name="Vírgula 7 3 3 6 4" xfId="13072" xr:uid="{00000000-0005-0000-0000-000000330000}"/>
    <cellStyle name="Vírgula 7 3 3 6 5" xfId="6033" xr:uid="{00000000-0005-0000-0000-000001330000}"/>
    <cellStyle name="Vírgula 7 3 3 7" xfId="2706" xr:uid="{00000000-0005-0000-0000-000002330000}"/>
    <cellStyle name="Vírgula 7 3 3 7 2" xfId="13372" xr:uid="{00000000-0005-0000-0000-000003330000}"/>
    <cellStyle name="Vírgula 7 3 3 7 3" xfId="10843" xr:uid="{00000000-0005-0000-0000-000004330000}"/>
    <cellStyle name="Vírgula 7 3 3 8" xfId="10844" xr:uid="{00000000-0005-0000-0000-000005330000}"/>
    <cellStyle name="Vírgula 7 3 3 9" xfId="6345" xr:uid="{00000000-0005-0000-0000-000006330000}"/>
    <cellStyle name="Vírgula 7 3 4" xfId="475" xr:uid="{00000000-0005-0000-0000-000007330000}"/>
    <cellStyle name="Vírgula 7 3 4 2" xfId="1037" xr:uid="{00000000-0005-0000-0000-000008330000}"/>
    <cellStyle name="Vírgula 7 3 4 2 2" xfId="1902" xr:uid="{00000000-0005-0000-0000-000009330000}"/>
    <cellStyle name="Vírgula 7 3 4 2 2 2" xfId="3859" xr:uid="{00000000-0005-0000-0000-00000A330000}"/>
    <cellStyle name="Vírgula 7 3 4 2 2 2 2" xfId="14525" xr:uid="{00000000-0005-0000-0000-00000B330000}"/>
    <cellStyle name="Vírgula 7 3 4 2 2 2 3" xfId="10845" xr:uid="{00000000-0005-0000-0000-00000C330000}"/>
    <cellStyle name="Vírgula 7 3 4 2 2 3" xfId="10846" xr:uid="{00000000-0005-0000-0000-00000D330000}"/>
    <cellStyle name="Vírgula 7 3 4 2 2 4" xfId="7498" xr:uid="{00000000-0005-0000-0000-00000E330000}"/>
    <cellStyle name="Vírgula 7 3 4 2 2 5" xfId="12712" xr:uid="{00000000-0005-0000-0000-00000F330000}"/>
    <cellStyle name="Vírgula 7 3 4 2 2 6" xfId="5673" xr:uid="{00000000-0005-0000-0000-000010330000}"/>
    <cellStyle name="Vírgula 7 3 4 2 3" xfId="3069" xr:uid="{00000000-0005-0000-0000-000011330000}"/>
    <cellStyle name="Vírgula 7 3 4 2 3 2" xfId="13735" xr:uid="{00000000-0005-0000-0000-000012330000}"/>
    <cellStyle name="Vírgula 7 3 4 2 3 3" xfId="10847" xr:uid="{00000000-0005-0000-0000-000013330000}"/>
    <cellStyle name="Vírgula 7 3 4 2 4" xfId="10848" xr:uid="{00000000-0005-0000-0000-000014330000}"/>
    <cellStyle name="Vírgula 7 3 4 2 5" xfId="6708" xr:uid="{00000000-0005-0000-0000-000015330000}"/>
    <cellStyle name="Vírgula 7 3 4 2 6" xfId="11922" xr:uid="{00000000-0005-0000-0000-000016330000}"/>
    <cellStyle name="Vírgula 7 3 4 2 7" xfId="4883" xr:uid="{00000000-0005-0000-0000-000017330000}"/>
    <cellStyle name="Vírgula 7 3 4 3" xfId="1901" xr:uid="{00000000-0005-0000-0000-000018330000}"/>
    <cellStyle name="Vírgula 7 3 4 3 2" xfId="3858" xr:uid="{00000000-0005-0000-0000-000019330000}"/>
    <cellStyle name="Vírgula 7 3 4 3 2 2" xfId="14524" xr:uid="{00000000-0005-0000-0000-00001A330000}"/>
    <cellStyle name="Vírgula 7 3 4 3 2 3" xfId="10849" xr:uid="{00000000-0005-0000-0000-00001B330000}"/>
    <cellStyle name="Vírgula 7 3 4 3 3" xfId="10850" xr:uid="{00000000-0005-0000-0000-00001C330000}"/>
    <cellStyle name="Vírgula 7 3 4 3 4" xfId="7497" xr:uid="{00000000-0005-0000-0000-00001D330000}"/>
    <cellStyle name="Vírgula 7 3 4 3 5" xfId="12711" xr:uid="{00000000-0005-0000-0000-00001E330000}"/>
    <cellStyle name="Vírgula 7 3 4 3 6" xfId="5672" xr:uid="{00000000-0005-0000-0000-00001F330000}"/>
    <cellStyle name="Vírgula 7 3 4 4" xfId="2617" xr:uid="{00000000-0005-0000-0000-000020330000}"/>
    <cellStyle name="Vírgula 7 3 4 4 2" xfId="13283" xr:uid="{00000000-0005-0000-0000-000021330000}"/>
    <cellStyle name="Vírgula 7 3 4 4 3" xfId="10851" xr:uid="{00000000-0005-0000-0000-000022330000}"/>
    <cellStyle name="Vírgula 7 3 4 5" xfId="10852" xr:uid="{00000000-0005-0000-0000-000023330000}"/>
    <cellStyle name="Vírgula 7 3 4 6" xfId="6256" xr:uid="{00000000-0005-0000-0000-000024330000}"/>
    <cellStyle name="Vírgula 7 3 4 7" xfId="11470" xr:uid="{00000000-0005-0000-0000-000025330000}"/>
    <cellStyle name="Vírgula 7 3 4 8" xfId="4431" xr:uid="{00000000-0005-0000-0000-000026330000}"/>
    <cellStyle name="Vírgula 7 3 5" xfId="684" xr:uid="{00000000-0005-0000-0000-000027330000}"/>
    <cellStyle name="Vírgula 7 3 5 2" xfId="1150" xr:uid="{00000000-0005-0000-0000-000028330000}"/>
    <cellStyle name="Vírgula 7 3 5 2 2" xfId="1904" xr:uid="{00000000-0005-0000-0000-000029330000}"/>
    <cellStyle name="Vírgula 7 3 5 2 2 2" xfId="3861" xr:uid="{00000000-0005-0000-0000-00002A330000}"/>
    <cellStyle name="Vírgula 7 3 5 2 2 2 2" xfId="14527" xr:uid="{00000000-0005-0000-0000-00002B330000}"/>
    <cellStyle name="Vírgula 7 3 5 2 2 2 3" xfId="10853" xr:uid="{00000000-0005-0000-0000-00002C330000}"/>
    <cellStyle name="Vírgula 7 3 5 2 2 3" xfId="10854" xr:uid="{00000000-0005-0000-0000-00002D330000}"/>
    <cellStyle name="Vírgula 7 3 5 2 2 4" xfId="7500" xr:uid="{00000000-0005-0000-0000-00002E330000}"/>
    <cellStyle name="Vírgula 7 3 5 2 2 5" xfId="12714" xr:uid="{00000000-0005-0000-0000-00002F330000}"/>
    <cellStyle name="Vírgula 7 3 5 2 2 6" xfId="5675" xr:uid="{00000000-0005-0000-0000-000030330000}"/>
    <cellStyle name="Vírgula 7 3 5 2 3" xfId="3119" xr:uid="{00000000-0005-0000-0000-000031330000}"/>
    <cellStyle name="Vírgula 7 3 5 2 3 2" xfId="13785" xr:uid="{00000000-0005-0000-0000-000032330000}"/>
    <cellStyle name="Vírgula 7 3 5 2 3 3" xfId="10855" xr:uid="{00000000-0005-0000-0000-000033330000}"/>
    <cellStyle name="Vírgula 7 3 5 2 4" xfId="10856" xr:uid="{00000000-0005-0000-0000-000034330000}"/>
    <cellStyle name="Vírgula 7 3 5 2 5" xfId="6758" xr:uid="{00000000-0005-0000-0000-000035330000}"/>
    <cellStyle name="Vírgula 7 3 5 2 6" xfId="11972" xr:uid="{00000000-0005-0000-0000-000036330000}"/>
    <cellStyle name="Vírgula 7 3 5 2 7" xfId="4933" xr:uid="{00000000-0005-0000-0000-000037330000}"/>
    <cellStyle name="Vírgula 7 3 5 3" xfId="1903" xr:uid="{00000000-0005-0000-0000-000038330000}"/>
    <cellStyle name="Vírgula 7 3 5 3 2" xfId="3860" xr:uid="{00000000-0005-0000-0000-000039330000}"/>
    <cellStyle name="Vírgula 7 3 5 3 2 2" xfId="14526" xr:uid="{00000000-0005-0000-0000-00003A330000}"/>
    <cellStyle name="Vírgula 7 3 5 3 2 3" xfId="10857" xr:uid="{00000000-0005-0000-0000-00003B330000}"/>
    <cellStyle name="Vírgula 7 3 5 3 3" xfId="10858" xr:uid="{00000000-0005-0000-0000-00003C330000}"/>
    <cellStyle name="Vírgula 7 3 5 3 4" xfId="7499" xr:uid="{00000000-0005-0000-0000-00003D330000}"/>
    <cellStyle name="Vírgula 7 3 5 3 5" xfId="12713" xr:uid="{00000000-0005-0000-0000-00003E330000}"/>
    <cellStyle name="Vírgula 7 3 5 3 6" xfId="5674" xr:uid="{00000000-0005-0000-0000-00003F330000}"/>
    <cellStyle name="Vírgula 7 3 5 4" xfId="2752" xr:uid="{00000000-0005-0000-0000-000040330000}"/>
    <cellStyle name="Vírgula 7 3 5 4 2" xfId="13418" xr:uid="{00000000-0005-0000-0000-000041330000}"/>
    <cellStyle name="Vírgula 7 3 5 4 3" xfId="10859" xr:uid="{00000000-0005-0000-0000-000042330000}"/>
    <cellStyle name="Vírgula 7 3 5 5" xfId="10860" xr:uid="{00000000-0005-0000-0000-000043330000}"/>
    <cellStyle name="Vírgula 7 3 5 6" xfId="6391" xr:uid="{00000000-0005-0000-0000-000044330000}"/>
    <cellStyle name="Vírgula 7 3 5 7" xfId="11605" xr:uid="{00000000-0005-0000-0000-000045330000}"/>
    <cellStyle name="Vírgula 7 3 5 8" xfId="4566" xr:uid="{00000000-0005-0000-0000-000046330000}"/>
    <cellStyle name="Vírgula 7 3 6" xfId="359" xr:uid="{00000000-0005-0000-0000-000047330000}"/>
    <cellStyle name="Vírgula 7 3 6 2" xfId="981" xr:uid="{00000000-0005-0000-0000-000048330000}"/>
    <cellStyle name="Vírgula 7 3 6 2 2" xfId="1906" xr:uid="{00000000-0005-0000-0000-000049330000}"/>
    <cellStyle name="Vírgula 7 3 6 2 2 2" xfId="3863" xr:uid="{00000000-0005-0000-0000-00004A330000}"/>
    <cellStyle name="Vírgula 7 3 6 2 2 2 2" xfId="14529" xr:uid="{00000000-0005-0000-0000-00004B330000}"/>
    <cellStyle name="Vírgula 7 3 6 2 2 2 3" xfId="10861" xr:uid="{00000000-0005-0000-0000-00004C330000}"/>
    <cellStyle name="Vírgula 7 3 6 2 2 3" xfId="10862" xr:uid="{00000000-0005-0000-0000-00004D330000}"/>
    <cellStyle name="Vírgula 7 3 6 2 2 4" xfId="7502" xr:uid="{00000000-0005-0000-0000-00004E330000}"/>
    <cellStyle name="Vírgula 7 3 6 2 2 5" xfId="12716" xr:uid="{00000000-0005-0000-0000-00004F330000}"/>
    <cellStyle name="Vírgula 7 3 6 2 2 6" xfId="5677" xr:uid="{00000000-0005-0000-0000-000050330000}"/>
    <cellStyle name="Vírgula 7 3 6 2 3" xfId="3025" xr:uid="{00000000-0005-0000-0000-000051330000}"/>
    <cellStyle name="Vírgula 7 3 6 2 3 2" xfId="13691" xr:uid="{00000000-0005-0000-0000-000052330000}"/>
    <cellStyle name="Vírgula 7 3 6 2 3 3" xfId="10863" xr:uid="{00000000-0005-0000-0000-000053330000}"/>
    <cellStyle name="Vírgula 7 3 6 2 4" xfId="10864" xr:uid="{00000000-0005-0000-0000-000054330000}"/>
    <cellStyle name="Vírgula 7 3 6 2 5" xfId="6664" xr:uid="{00000000-0005-0000-0000-000055330000}"/>
    <cellStyle name="Vírgula 7 3 6 2 6" xfId="11878" xr:uid="{00000000-0005-0000-0000-000056330000}"/>
    <cellStyle name="Vírgula 7 3 6 2 7" xfId="4839" xr:uid="{00000000-0005-0000-0000-000057330000}"/>
    <cellStyle name="Vírgula 7 3 6 3" xfId="1905" xr:uid="{00000000-0005-0000-0000-000058330000}"/>
    <cellStyle name="Vírgula 7 3 6 3 2" xfId="3862" xr:uid="{00000000-0005-0000-0000-000059330000}"/>
    <cellStyle name="Vírgula 7 3 6 3 2 2" xfId="14528" xr:uid="{00000000-0005-0000-0000-00005A330000}"/>
    <cellStyle name="Vírgula 7 3 6 3 2 3" xfId="10865" xr:uid="{00000000-0005-0000-0000-00005B330000}"/>
    <cellStyle name="Vírgula 7 3 6 3 3" xfId="10866" xr:uid="{00000000-0005-0000-0000-00005C330000}"/>
    <cellStyle name="Vírgula 7 3 6 3 4" xfId="7501" xr:uid="{00000000-0005-0000-0000-00005D330000}"/>
    <cellStyle name="Vírgula 7 3 6 3 5" xfId="12715" xr:uid="{00000000-0005-0000-0000-00005E330000}"/>
    <cellStyle name="Vírgula 7 3 6 3 6" xfId="5676" xr:uid="{00000000-0005-0000-0000-00005F330000}"/>
    <cellStyle name="Vírgula 7 3 6 4" xfId="2568" xr:uid="{00000000-0005-0000-0000-000060330000}"/>
    <cellStyle name="Vírgula 7 3 6 4 2" xfId="13234" xr:uid="{00000000-0005-0000-0000-000061330000}"/>
    <cellStyle name="Vírgula 7 3 6 4 3" xfId="10867" xr:uid="{00000000-0005-0000-0000-000062330000}"/>
    <cellStyle name="Vírgula 7 3 6 5" xfId="10868" xr:uid="{00000000-0005-0000-0000-000063330000}"/>
    <cellStyle name="Vírgula 7 3 6 6" xfId="6207" xr:uid="{00000000-0005-0000-0000-000064330000}"/>
    <cellStyle name="Vírgula 7 3 6 7" xfId="11421" xr:uid="{00000000-0005-0000-0000-000065330000}"/>
    <cellStyle name="Vírgula 7 3 6 8" xfId="4382" xr:uid="{00000000-0005-0000-0000-000066330000}"/>
    <cellStyle name="Vírgula 7 3 7" xfId="834" xr:uid="{00000000-0005-0000-0000-000067330000}"/>
    <cellStyle name="Vírgula 7 3 7 2" xfId="1907" xr:uid="{00000000-0005-0000-0000-000068330000}"/>
    <cellStyle name="Vírgula 7 3 7 2 2" xfId="3864" xr:uid="{00000000-0005-0000-0000-000069330000}"/>
    <cellStyle name="Vírgula 7 3 7 2 2 2" xfId="14530" xr:uid="{00000000-0005-0000-0000-00006A330000}"/>
    <cellStyle name="Vírgula 7 3 7 2 2 3" xfId="10869" xr:uid="{00000000-0005-0000-0000-00006B330000}"/>
    <cellStyle name="Vírgula 7 3 7 2 3" xfId="10870" xr:uid="{00000000-0005-0000-0000-00006C330000}"/>
    <cellStyle name="Vírgula 7 3 7 2 4" xfId="7503" xr:uid="{00000000-0005-0000-0000-00006D330000}"/>
    <cellStyle name="Vírgula 7 3 7 2 5" xfId="12717" xr:uid="{00000000-0005-0000-0000-00006E330000}"/>
    <cellStyle name="Vírgula 7 3 7 2 6" xfId="5678" xr:uid="{00000000-0005-0000-0000-00006F330000}"/>
    <cellStyle name="Vírgula 7 3 7 3" xfId="2890" xr:uid="{00000000-0005-0000-0000-000070330000}"/>
    <cellStyle name="Vírgula 7 3 7 3 2" xfId="13556" xr:uid="{00000000-0005-0000-0000-000071330000}"/>
    <cellStyle name="Vírgula 7 3 7 3 3" xfId="10871" xr:uid="{00000000-0005-0000-0000-000072330000}"/>
    <cellStyle name="Vírgula 7 3 7 4" xfId="10872" xr:uid="{00000000-0005-0000-0000-000073330000}"/>
    <cellStyle name="Vírgula 7 3 7 5" xfId="6529" xr:uid="{00000000-0005-0000-0000-000074330000}"/>
    <cellStyle name="Vírgula 7 3 7 6" xfId="11743" xr:uid="{00000000-0005-0000-0000-000075330000}"/>
    <cellStyle name="Vírgula 7 3 7 7" xfId="4704" xr:uid="{00000000-0005-0000-0000-000076330000}"/>
    <cellStyle name="Vírgula 7 3 8" xfId="1300" xr:uid="{00000000-0005-0000-0000-000077330000}"/>
    <cellStyle name="Vírgula 7 3 8 2" xfId="3257" xr:uid="{00000000-0005-0000-0000-000078330000}"/>
    <cellStyle name="Vírgula 7 3 8 2 2" xfId="13923" xr:uid="{00000000-0005-0000-0000-000079330000}"/>
    <cellStyle name="Vírgula 7 3 8 2 3" xfId="10873" xr:uid="{00000000-0005-0000-0000-00007A330000}"/>
    <cellStyle name="Vírgula 7 3 8 3" xfId="10874" xr:uid="{00000000-0005-0000-0000-00007B330000}"/>
    <cellStyle name="Vírgula 7 3 8 4" xfId="6896" xr:uid="{00000000-0005-0000-0000-00007C330000}"/>
    <cellStyle name="Vírgula 7 3 8 5" xfId="12110" xr:uid="{00000000-0005-0000-0000-00007D330000}"/>
    <cellStyle name="Vírgula 7 3 8 6" xfId="5071" xr:uid="{00000000-0005-0000-0000-00007E330000}"/>
    <cellStyle name="Vírgula 7 3 9" xfId="244" xr:uid="{00000000-0005-0000-0000-00007F330000}"/>
    <cellStyle name="Vírgula 7 3 9 2" xfId="2524" xr:uid="{00000000-0005-0000-0000-000080330000}"/>
    <cellStyle name="Vírgula 7 3 9 2 2" xfId="13190" xr:uid="{00000000-0005-0000-0000-000081330000}"/>
    <cellStyle name="Vírgula 7 3 9 2 3" xfId="10875" xr:uid="{00000000-0005-0000-0000-000082330000}"/>
    <cellStyle name="Vírgula 7 3 9 3" xfId="10876" xr:uid="{00000000-0005-0000-0000-000083330000}"/>
    <cellStyle name="Vírgula 7 3 9 4" xfId="6163" xr:uid="{00000000-0005-0000-0000-000084330000}"/>
    <cellStyle name="Vírgula 7 3 9 5" xfId="11377" xr:uid="{00000000-0005-0000-0000-000085330000}"/>
    <cellStyle name="Vírgula 7 3 9 6" xfId="4338" xr:uid="{00000000-0005-0000-0000-000086330000}"/>
    <cellStyle name="Vírgula 7 4" xfId="251" xr:uid="{00000000-0005-0000-0000-000087330000}"/>
    <cellStyle name="Vírgula 7 4 10" xfId="2294" xr:uid="{00000000-0005-0000-0000-000088330000}"/>
    <cellStyle name="Vírgula 7 4 10 2" xfId="4138" xr:uid="{00000000-0005-0000-0000-000089330000}"/>
    <cellStyle name="Vírgula 7 4 10 2 2" xfId="14801" xr:uid="{00000000-0005-0000-0000-00008A330000}"/>
    <cellStyle name="Vírgula 7 4 10 2 3" xfId="10877" xr:uid="{00000000-0005-0000-0000-00008B330000}"/>
    <cellStyle name="Vírgula 7 4 10 3" xfId="7777" xr:uid="{00000000-0005-0000-0000-00008C330000}"/>
    <cellStyle name="Vírgula 7 4 10 4" xfId="12988" xr:uid="{00000000-0005-0000-0000-00008D330000}"/>
    <cellStyle name="Vírgula 7 4 10 5" xfId="5949" xr:uid="{00000000-0005-0000-0000-00008E330000}"/>
    <cellStyle name="Vírgula 7 4 11" xfId="2529" xr:uid="{00000000-0005-0000-0000-00008F330000}"/>
    <cellStyle name="Vírgula 7 4 11 2" xfId="13195" xr:uid="{00000000-0005-0000-0000-000090330000}"/>
    <cellStyle name="Vírgula 7 4 11 3" xfId="10878" xr:uid="{00000000-0005-0000-0000-000091330000}"/>
    <cellStyle name="Vírgula 7 4 12" xfId="10879" xr:uid="{00000000-0005-0000-0000-000092330000}"/>
    <cellStyle name="Vírgula 7 4 13" xfId="6168" xr:uid="{00000000-0005-0000-0000-000093330000}"/>
    <cellStyle name="Vírgula 7 4 14" xfId="11382" xr:uid="{00000000-0005-0000-0000-000094330000}"/>
    <cellStyle name="Vírgula 7 4 15" xfId="4343" xr:uid="{00000000-0005-0000-0000-000095330000}"/>
    <cellStyle name="Vírgula 7 4 2" xfId="373" xr:uid="{00000000-0005-0000-0000-000096330000}"/>
    <cellStyle name="Vírgula 7 4 2 10" xfId="10880" xr:uid="{00000000-0005-0000-0000-000097330000}"/>
    <cellStyle name="Vírgula 7 4 2 11" xfId="6217" xr:uid="{00000000-0005-0000-0000-000098330000}"/>
    <cellStyle name="Vírgula 7 4 2 12" xfId="11431" xr:uid="{00000000-0005-0000-0000-000099330000}"/>
    <cellStyle name="Vírgula 7 4 2 13" xfId="4392" xr:uid="{00000000-0005-0000-0000-00009A330000}"/>
    <cellStyle name="Vírgula 7 4 2 17 2 2 2" xfId="14931" xr:uid="{00000000-0005-0000-0000-00009B330000}"/>
    <cellStyle name="Vírgula 7 4 2 2" xfId="640" xr:uid="{00000000-0005-0000-0000-00009C330000}"/>
    <cellStyle name="Vírgula 7 4 2 2 10" xfId="6352" xr:uid="{00000000-0005-0000-0000-00009D330000}"/>
    <cellStyle name="Vírgula 7 4 2 2 11" xfId="11566" xr:uid="{00000000-0005-0000-0000-00009E330000}"/>
    <cellStyle name="Vírgula 7 4 2 2 12" xfId="4527" xr:uid="{00000000-0005-0000-0000-00009F330000}"/>
    <cellStyle name="Vírgula 7 4 2 2 2" xfId="781" xr:uid="{00000000-0005-0000-0000-0000A0330000}"/>
    <cellStyle name="Vírgula 7 4 2 2 2 2" xfId="1246" xr:uid="{00000000-0005-0000-0000-0000A1330000}"/>
    <cellStyle name="Vírgula 7 4 2 2 2 2 2" xfId="1911" xr:uid="{00000000-0005-0000-0000-0000A2330000}"/>
    <cellStyle name="Vírgula 7 4 2 2 2 2 2 2" xfId="3868" xr:uid="{00000000-0005-0000-0000-0000A3330000}"/>
    <cellStyle name="Vírgula 7 4 2 2 2 2 2 2 2" xfId="14534" xr:uid="{00000000-0005-0000-0000-0000A4330000}"/>
    <cellStyle name="Vírgula 7 4 2 2 2 2 2 2 3" xfId="10881" xr:uid="{00000000-0005-0000-0000-0000A5330000}"/>
    <cellStyle name="Vírgula 7 4 2 2 2 2 2 3" xfId="10882" xr:uid="{00000000-0005-0000-0000-0000A6330000}"/>
    <cellStyle name="Vírgula 7 4 2 2 2 2 2 4" xfId="7507" xr:uid="{00000000-0005-0000-0000-0000A7330000}"/>
    <cellStyle name="Vírgula 7 4 2 2 2 2 2 5" xfId="12721" xr:uid="{00000000-0005-0000-0000-0000A8330000}"/>
    <cellStyle name="Vírgula 7 4 2 2 2 2 2 6" xfId="5682" xr:uid="{00000000-0005-0000-0000-0000A9330000}"/>
    <cellStyle name="Vírgula 7 4 2 2 2 2 3" xfId="3215" xr:uid="{00000000-0005-0000-0000-0000AA330000}"/>
    <cellStyle name="Vírgula 7 4 2 2 2 2 3 2" xfId="13881" xr:uid="{00000000-0005-0000-0000-0000AB330000}"/>
    <cellStyle name="Vírgula 7 4 2 2 2 2 3 3" xfId="10883" xr:uid="{00000000-0005-0000-0000-0000AC330000}"/>
    <cellStyle name="Vírgula 7 4 2 2 2 2 4" xfId="10884" xr:uid="{00000000-0005-0000-0000-0000AD330000}"/>
    <cellStyle name="Vírgula 7 4 2 2 2 2 5" xfId="6854" xr:uid="{00000000-0005-0000-0000-0000AE330000}"/>
    <cellStyle name="Vírgula 7 4 2 2 2 2 6" xfId="12068" xr:uid="{00000000-0005-0000-0000-0000AF330000}"/>
    <cellStyle name="Vírgula 7 4 2 2 2 2 7" xfId="5029" xr:uid="{00000000-0005-0000-0000-0000B0330000}"/>
    <cellStyle name="Vírgula 7 4 2 2 2 3" xfId="1910" xr:uid="{00000000-0005-0000-0000-0000B1330000}"/>
    <cellStyle name="Vírgula 7 4 2 2 2 3 2" xfId="3867" xr:uid="{00000000-0005-0000-0000-0000B2330000}"/>
    <cellStyle name="Vírgula 7 4 2 2 2 3 2 2" xfId="14533" xr:uid="{00000000-0005-0000-0000-0000B3330000}"/>
    <cellStyle name="Vírgula 7 4 2 2 2 3 2 3" xfId="10885" xr:uid="{00000000-0005-0000-0000-0000B4330000}"/>
    <cellStyle name="Vírgula 7 4 2 2 2 3 3" xfId="10886" xr:uid="{00000000-0005-0000-0000-0000B5330000}"/>
    <cellStyle name="Vírgula 7 4 2 2 2 3 4" xfId="7506" xr:uid="{00000000-0005-0000-0000-0000B6330000}"/>
    <cellStyle name="Vírgula 7 4 2 2 2 3 5" xfId="12720" xr:uid="{00000000-0005-0000-0000-0000B7330000}"/>
    <cellStyle name="Vírgula 7 4 2 2 2 3 6" xfId="5681" xr:uid="{00000000-0005-0000-0000-0000B8330000}"/>
    <cellStyle name="Vírgula 7 4 2 2 2 4" xfId="2848" xr:uid="{00000000-0005-0000-0000-0000B9330000}"/>
    <cellStyle name="Vírgula 7 4 2 2 2 4 2" xfId="13514" xr:uid="{00000000-0005-0000-0000-0000BA330000}"/>
    <cellStyle name="Vírgula 7 4 2 2 2 4 3" xfId="10887" xr:uid="{00000000-0005-0000-0000-0000BB330000}"/>
    <cellStyle name="Vírgula 7 4 2 2 2 5" xfId="10888" xr:uid="{00000000-0005-0000-0000-0000BC330000}"/>
    <cellStyle name="Vírgula 7 4 2 2 2 6" xfId="6487" xr:uid="{00000000-0005-0000-0000-0000BD330000}"/>
    <cellStyle name="Vírgula 7 4 2 2 2 7" xfId="11701" xr:uid="{00000000-0005-0000-0000-0000BE330000}"/>
    <cellStyle name="Vírgula 7 4 2 2 2 8" xfId="4662" xr:uid="{00000000-0005-0000-0000-0000BF330000}"/>
    <cellStyle name="Vírgula 7 4 2 2 3" xfId="787" xr:uid="{00000000-0005-0000-0000-0000C0330000}"/>
    <cellStyle name="Vírgula 7 4 2 2 3 2" xfId="1250" xr:uid="{00000000-0005-0000-0000-0000C1330000}"/>
    <cellStyle name="Vírgula 7 4 2 2 3 2 2" xfId="1913" xr:uid="{00000000-0005-0000-0000-0000C2330000}"/>
    <cellStyle name="Vírgula 7 4 2 2 3 2 2 2" xfId="3870" xr:uid="{00000000-0005-0000-0000-0000C3330000}"/>
    <cellStyle name="Vírgula 7 4 2 2 3 2 2 2 2" xfId="14536" xr:uid="{00000000-0005-0000-0000-0000C4330000}"/>
    <cellStyle name="Vírgula 7 4 2 2 3 2 2 2 3" xfId="10889" xr:uid="{00000000-0005-0000-0000-0000C5330000}"/>
    <cellStyle name="Vírgula 7 4 2 2 3 2 2 3" xfId="10890" xr:uid="{00000000-0005-0000-0000-0000C6330000}"/>
    <cellStyle name="Vírgula 7 4 2 2 3 2 2 4" xfId="7509" xr:uid="{00000000-0005-0000-0000-0000C7330000}"/>
    <cellStyle name="Vírgula 7 4 2 2 3 2 2 5" xfId="12723" xr:uid="{00000000-0005-0000-0000-0000C8330000}"/>
    <cellStyle name="Vírgula 7 4 2 2 3 2 2 6" xfId="5684" xr:uid="{00000000-0005-0000-0000-0000C9330000}"/>
    <cellStyle name="Vírgula 7 4 2 2 3 2 3" xfId="3219" xr:uid="{00000000-0005-0000-0000-0000CA330000}"/>
    <cellStyle name="Vírgula 7 4 2 2 3 2 3 2" xfId="13885" xr:uid="{00000000-0005-0000-0000-0000CB330000}"/>
    <cellStyle name="Vírgula 7 4 2 2 3 2 3 3" xfId="10891" xr:uid="{00000000-0005-0000-0000-0000CC330000}"/>
    <cellStyle name="Vírgula 7 4 2 2 3 2 4" xfId="10892" xr:uid="{00000000-0005-0000-0000-0000CD330000}"/>
    <cellStyle name="Vírgula 7 4 2 2 3 2 5" xfId="6858" xr:uid="{00000000-0005-0000-0000-0000CE330000}"/>
    <cellStyle name="Vírgula 7 4 2 2 3 2 6" xfId="12072" xr:uid="{00000000-0005-0000-0000-0000CF330000}"/>
    <cellStyle name="Vírgula 7 4 2 2 3 2 7" xfId="5033" xr:uid="{00000000-0005-0000-0000-0000D0330000}"/>
    <cellStyle name="Vírgula 7 4 2 2 3 3" xfId="1912" xr:uid="{00000000-0005-0000-0000-0000D1330000}"/>
    <cellStyle name="Vírgula 7 4 2 2 3 3 2" xfId="3869" xr:uid="{00000000-0005-0000-0000-0000D2330000}"/>
    <cellStyle name="Vírgula 7 4 2 2 3 3 2 2" xfId="14535" xr:uid="{00000000-0005-0000-0000-0000D3330000}"/>
    <cellStyle name="Vírgula 7 4 2 2 3 3 2 3" xfId="10893" xr:uid="{00000000-0005-0000-0000-0000D4330000}"/>
    <cellStyle name="Vírgula 7 4 2 2 3 3 3" xfId="10894" xr:uid="{00000000-0005-0000-0000-0000D5330000}"/>
    <cellStyle name="Vírgula 7 4 2 2 3 3 4" xfId="7508" xr:uid="{00000000-0005-0000-0000-0000D6330000}"/>
    <cellStyle name="Vírgula 7 4 2 2 3 3 5" xfId="12722" xr:uid="{00000000-0005-0000-0000-0000D7330000}"/>
    <cellStyle name="Vírgula 7 4 2 2 3 3 6" xfId="5683" xr:uid="{00000000-0005-0000-0000-0000D8330000}"/>
    <cellStyle name="Vírgula 7 4 2 2 3 4" xfId="2852" xr:uid="{00000000-0005-0000-0000-0000D9330000}"/>
    <cellStyle name="Vírgula 7 4 2 2 3 4 2" xfId="13518" xr:uid="{00000000-0005-0000-0000-0000DA330000}"/>
    <cellStyle name="Vírgula 7 4 2 2 3 4 3" xfId="10895" xr:uid="{00000000-0005-0000-0000-0000DB330000}"/>
    <cellStyle name="Vírgula 7 4 2 2 3 5" xfId="10896" xr:uid="{00000000-0005-0000-0000-0000DC330000}"/>
    <cellStyle name="Vírgula 7 4 2 2 3 6" xfId="6491" xr:uid="{00000000-0005-0000-0000-0000DD330000}"/>
    <cellStyle name="Vírgula 7 4 2 2 3 7" xfId="11705" xr:uid="{00000000-0005-0000-0000-0000DE330000}"/>
    <cellStyle name="Vírgula 7 4 2 2 3 8" xfId="4666" xr:uid="{00000000-0005-0000-0000-0000DF330000}"/>
    <cellStyle name="Vírgula 7 4 2 2 4" xfId="934" xr:uid="{00000000-0005-0000-0000-0000E0330000}"/>
    <cellStyle name="Vírgula 7 4 2 2 4 2" xfId="1914" xr:uid="{00000000-0005-0000-0000-0000E1330000}"/>
    <cellStyle name="Vírgula 7 4 2 2 4 2 2" xfId="3871" xr:uid="{00000000-0005-0000-0000-0000E2330000}"/>
    <cellStyle name="Vírgula 7 4 2 2 4 2 2 2" xfId="14537" xr:uid="{00000000-0005-0000-0000-0000E3330000}"/>
    <cellStyle name="Vírgula 7 4 2 2 4 2 2 3" xfId="10897" xr:uid="{00000000-0005-0000-0000-0000E4330000}"/>
    <cellStyle name="Vírgula 7 4 2 2 4 2 3" xfId="10898" xr:uid="{00000000-0005-0000-0000-0000E5330000}"/>
    <cellStyle name="Vírgula 7 4 2 2 4 2 4" xfId="7510" xr:uid="{00000000-0005-0000-0000-0000E6330000}"/>
    <cellStyle name="Vírgula 7 4 2 2 4 2 5" xfId="12724" xr:uid="{00000000-0005-0000-0000-0000E7330000}"/>
    <cellStyle name="Vírgula 7 4 2 2 4 2 6" xfId="5685" xr:uid="{00000000-0005-0000-0000-0000E8330000}"/>
    <cellStyle name="Vírgula 7 4 2 2 4 3" xfId="2986" xr:uid="{00000000-0005-0000-0000-0000E9330000}"/>
    <cellStyle name="Vírgula 7 4 2 2 4 3 2" xfId="13652" xr:uid="{00000000-0005-0000-0000-0000EA330000}"/>
    <cellStyle name="Vírgula 7 4 2 2 4 3 3" xfId="10899" xr:uid="{00000000-0005-0000-0000-0000EB330000}"/>
    <cellStyle name="Vírgula 7 4 2 2 4 4" xfId="10900" xr:uid="{00000000-0005-0000-0000-0000EC330000}"/>
    <cellStyle name="Vírgula 7 4 2 2 4 5" xfId="6625" xr:uid="{00000000-0005-0000-0000-0000ED330000}"/>
    <cellStyle name="Vírgula 7 4 2 2 4 6" xfId="11839" xr:uid="{00000000-0005-0000-0000-0000EE330000}"/>
    <cellStyle name="Vírgula 7 4 2 2 4 7" xfId="4800" xr:uid="{00000000-0005-0000-0000-0000EF330000}"/>
    <cellStyle name="Vírgula 7 4 2 2 5" xfId="1909" xr:uid="{00000000-0005-0000-0000-0000F0330000}"/>
    <cellStyle name="Vírgula 7 4 2 2 5 2" xfId="3866" xr:uid="{00000000-0005-0000-0000-0000F1330000}"/>
    <cellStyle name="Vírgula 7 4 2 2 5 2 2" xfId="14532" xr:uid="{00000000-0005-0000-0000-0000F2330000}"/>
    <cellStyle name="Vírgula 7 4 2 2 5 2 3" xfId="10901" xr:uid="{00000000-0005-0000-0000-0000F3330000}"/>
    <cellStyle name="Vírgula 7 4 2 2 5 3" xfId="10902" xr:uid="{00000000-0005-0000-0000-0000F4330000}"/>
    <cellStyle name="Vírgula 7 4 2 2 5 4" xfId="7505" xr:uid="{00000000-0005-0000-0000-0000F5330000}"/>
    <cellStyle name="Vírgula 7 4 2 2 5 5" xfId="12719" xr:uid="{00000000-0005-0000-0000-0000F6330000}"/>
    <cellStyle name="Vírgula 7 4 2 2 5 6" xfId="5680" xr:uid="{00000000-0005-0000-0000-0000F7330000}"/>
    <cellStyle name="Vírgula 7 4 2 2 6" xfId="2241" xr:uid="{00000000-0005-0000-0000-0000F8330000}"/>
    <cellStyle name="Vírgula 7 4 2 2 6 2" xfId="4094" xr:uid="{00000000-0005-0000-0000-0000F9330000}"/>
    <cellStyle name="Vírgula 7 4 2 2 6 2 2" xfId="14757" xr:uid="{00000000-0005-0000-0000-0000FA330000}"/>
    <cellStyle name="Vírgula 7 4 2 2 6 2 3" xfId="10903" xr:uid="{00000000-0005-0000-0000-0000FB330000}"/>
    <cellStyle name="Vírgula 7 4 2 2 6 3" xfId="10904" xr:uid="{00000000-0005-0000-0000-0000FC330000}"/>
    <cellStyle name="Vírgula 7 4 2 2 6 4" xfId="7733" xr:uid="{00000000-0005-0000-0000-0000FD330000}"/>
    <cellStyle name="Vírgula 7 4 2 2 6 5" xfId="12944" xr:uid="{00000000-0005-0000-0000-0000FE330000}"/>
    <cellStyle name="Vírgula 7 4 2 2 6 6" xfId="5905" xr:uid="{00000000-0005-0000-0000-0000FF330000}"/>
    <cellStyle name="Vírgula 7 4 2 2 7" xfId="2385" xr:uid="{00000000-0005-0000-0000-000000340000}"/>
    <cellStyle name="Vírgula 7 4 2 2 7 2" xfId="4229" xr:uid="{00000000-0005-0000-0000-000001340000}"/>
    <cellStyle name="Vírgula 7 4 2 2 7 2 2" xfId="14892" xr:uid="{00000000-0005-0000-0000-000002340000}"/>
    <cellStyle name="Vírgula 7 4 2 2 7 2 3" xfId="10905" xr:uid="{00000000-0005-0000-0000-000003340000}"/>
    <cellStyle name="Vírgula 7 4 2 2 7 3" xfId="7868" xr:uid="{00000000-0005-0000-0000-000004340000}"/>
    <cellStyle name="Vírgula 7 4 2 2 7 4" xfId="13079" xr:uid="{00000000-0005-0000-0000-000005340000}"/>
    <cellStyle name="Vírgula 7 4 2 2 7 5" xfId="6040" xr:uid="{00000000-0005-0000-0000-000006340000}"/>
    <cellStyle name="Vírgula 7 4 2 2 8" xfId="2713" xr:uid="{00000000-0005-0000-0000-000007340000}"/>
    <cellStyle name="Vírgula 7 4 2 2 8 2" xfId="13379" xr:uid="{00000000-0005-0000-0000-000008340000}"/>
    <cellStyle name="Vírgula 7 4 2 2 8 3" xfId="10906" xr:uid="{00000000-0005-0000-0000-000009340000}"/>
    <cellStyle name="Vírgula 7 4 2 2 9" xfId="10907" xr:uid="{00000000-0005-0000-0000-00000A340000}"/>
    <cellStyle name="Vírgula 7 4 2 3" xfId="484" xr:uid="{00000000-0005-0000-0000-00000B340000}"/>
    <cellStyle name="Vírgula 7 4 2 3 2" xfId="1044" xr:uid="{00000000-0005-0000-0000-00000C340000}"/>
    <cellStyle name="Vírgula 7 4 2 3 2 2" xfId="1916" xr:uid="{00000000-0005-0000-0000-00000D340000}"/>
    <cellStyle name="Vírgula 7 4 2 3 2 2 2" xfId="3873" xr:uid="{00000000-0005-0000-0000-00000E340000}"/>
    <cellStyle name="Vírgula 7 4 2 3 2 2 2 2" xfId="14539" xr:uid="{00000000-0005-0000-0000-00000F340000}"/>
    <cellStyle name="Vírgula 7 4 2 3 2 2 2 3" xfId="10908" xr:uid="{00000000-0005-0000-0000-000010340000}"/>
    <cellStyle name="Vírgula 7 4 2 3 2 2 3" xfId="10909" xr:uid="{00000000-0005-0000-0000-000011340000}"/>
    <cellStyle name="Vírgula 7 4 2 3 2 2 4" xfId="7512" xr:uid="{00000000-0005-0000-0000-000012340000}"/>
    <cellStyle name="Vírgula 7 4 2 3 2 2 5" xfId="12726" xr:uid="{00000000-0005-0000-0000-000013340000}"/>
    <cellStyle name="Vírgula 7 4 2 3 2 2 6" xfId="5687" xr:uid="{00000000-0005-0000-0000-000014340000}"/>
    <cellStyle name="Vírgula 7 4 2 3 2 3" xfId="3076" xr:uid="{00000000-0005-0000-0000-000015340000}"/>
    <cellStyle name="Vírgula 7 4 2 3 2 3 2" xfId="13742" xr:uid="{00000000-0005-0000-0000-000016340000}"/>
    <cellStyle name="Vírgula 7 4 2 3 2 3 3" xfId="10910" xr:uid="{00000000-0005-0000-0000-000017340000}"/>
    <cellStyle name="Vírgula 7 4 2 3 2 4" xfId="10911" xr:uid="{00000000-0005-0000-0000-000018340000}"/>
    <cellStyle name="Vírgula 7 4 2 3 2 5" xfId="6715" xr:uid="{00000000-0005-0000-0000-000019340000}"/>
    <cellStyle name="Vírgula 7 4 2 3 2 6" xfId="11929" xr:uid="{00000000-0005-0000-0000-00001A340000}"/>
    <cellStyle name="Vírgula 7 4 2 3 2 7" xfId="4890" xr:uid="{00000000-0005-0000-0000-00001B340000}"/>
    <cellStyle name="Vírgula 7 4 2 3 3" xfId="1915" xr:uid="{00000000-0005-0000-0000-00001C340000}"/>
    <cellStyle name="Vírgula 7 4 2 3 3 2" xfId="3872" xr:uid="{00000000-0005-0000-0000-00001D340000}"/>
    <cellStyle name="Vírgula 7 4 2 3 3 2 2" xfId="14538" xr:uid="{00000000-0005-0000-0000-00001E340000}"/>
    <cellStyle name="Vírgula 7 4 2 3 3 2 3" xfId="10912" xr:uid="{00000000-0005-0000-0000-00001F340000}"/>
    <cellStyle name="Vírgula 7 4 2 3 3 3" xfId="10913" xr:uid="{00000000-0005-0000-0000-000020340000}"/>
    <cellStyle name="Vírgula 7 4 2 3 3 4" xfId="7511" xr:uid="{00000000-0005-0000-0000-000021340000}"/>
    <cellStyle name="Vírgula 7 4 2 3 3 5" xfId="12725" xr:uid="{00000000-0005-0000-0000-000022340000}"/>
    <cellStyle name="Vírgula 7 4 2 3 3 6" xfId="5686" xr:uid="{00000000-0005-0000-0000-000023340000}"/>
    <cellStyle name="Vírgula 7 4 2 3 4" xfId="2624" xr:uid="{00000000-0005-0000-0000-000024340000}"/>
    <cellStyle name="Vírgula 7 4 2 3 4 2" xfId="13290" xr:uid="{00000000-0005-0000-0000-000025340000}"/>
    <cellStyle name="Vírgula 7 4 2 3 4 3" xfId="10914" xr:uid="{00000000-0005-0000-0000-000026340000}"/>
    <cellStyle name="Vírgula 7 4 2 3 5" xfId="10915" xr:uid="{00000000-0005-0000-0000-000027340000}"/>
    <cellStyle name="Vírgula 7 4 2 3 6" xfId="6263" xr:uid="{00000000-0005-0000-0000-000028340000}"/>
    <cellStyle name="Vírgula 7 4 2 3 7" xfId="11477" xr:uid="{00000000-0005-0000-0000-000029340000}"/>
    <cellStyle name="Vírgula 7 4 2 3 8" xfId="4438" xr:uid="{00000000-0005-0000-0000-00002A340000}"/>
    <cellStyle name="Vírgula 7 4 2 4" xfId="691" xr:uid="{00000000-0005-0000-0000-00002B340000}"/>
    <cellStyle name="Vírgula 7 4 2 4 2" xfId="1157" xr:uid="{00000000-0005-0000-0000-00002C340000}"/>
    <cellStyle name="Vírgula 7 4 2 4 2 2" xfId="1918" xr:uid="{00000000-0005-0000-0000-00002D340000}"/>
    <cellStyle name="Vírgula 7 4 2 4 2 2 2" xfId="3875" xr:uid="{00000000-0005-0000-0000-00002E340000}"/>
    <cellStyle name="Vírgula 7 4 2 4 2 2 2 2" xfId="14541" xr:uid="{00000000-0005-0000-0000-00002F340000}"/>
    <cellStyle name="Vírgula 7 4 2 4 2 2 2 3" xfId="10916" xr:uid="{00000000-0005-0000-0000-000030340000}"/>
    <cellStyle name="Vírgula 7 4 2 4 2 2 3" xfId="10917" xr:uid="{00000000-0005-0000-0000-000031340000}"/>
    <cellStyle name="Vírgula 7 4 2 4 2 2 4" xfId="7514" xr:uid="{00000000-0005-0000-0000-000032340000}"/>
    <cellStyle name="Vírgula 7 4 2 4 2 2 5" xfId="12728" xr:uid="{00000000-0005-0000-0000-000033340000}"/>
    <cellStyle name="Vírgula 7 4 2 4 2 2 6" xfId="5689" xr:uid="{00000000-0005-0000-0000-000034340000}"/>
    <cellStyle name="Vírgula 7 4 2 4 2 3" xfId="3126" xr:uid="{00000000-0005-0000-0000-000035340000}"/>
    <cellStyle name="Vírgula 7 4 2 4 2 3 2" xfId="13792" xr:uid="{00000000-0005-0000-0000-000036340000}"/>
    <cellStyle name="Vírgula 7 4 2 4 2 3 3" xfId="10918" xr:uid="{00000000-0005-0000-0000-000037340000}"/>
    <cellStyle name="Vírgula 7 4 2 4 2 4" xfId="10919" xr:uid="{00000000-0005-0000-0000-000038340000}"/>
    <cellStyle name="Vírgula 7 4 2 4 2 5" xfId="6765" xr:uid="{00000000-0005-0000-0000-000039340000}"/>
    <cellStyle name="Vírgula 7 4 2 4 2 6" xfId="11979" xr:uid="{00000000-0005-0000-0000-00003A340000}"/>
    <cellStyle name="Vírgula 7 4 2 4 2 7" xfId="4940" xr:uid="{00000000-0005-0000-0000-00003B340000}"/>
    <cellStyle name="Vírgula 7 4 2 4 3" xfId="1917" xr:uid="{00000000-0005-0000-0000-00003C340000}"/>
    <cellStyle name="Vírgula 7 4 2 4 3 2" xfId="3874" xr:uid="{00000000-0005-0000-0000-00003D340000}"/>
    <cellStyle name="Vírgula 7 4 2 4 3 2 2" xfId="14540" xr:uid="{00000000-0005-0000-0000-00003E340000}"/>
    <cellStyle name="Vírgula 7 4 2 4 3 2 3" xfId="10920" xr:uid="{00000000-0005-0000-0000-00003F340000}"/>
    <cellStyle name="Vírgula 7 4 2 4 3 3" xfId="10921" xr:uid="{00000000-0005-0000-0000-000040340000}"/>
    <cellStyle name="Vírgula 7 4 2 4 3 4" xfId="7513" xr:uid="{00000000-0005-0000-0000-000041340000}"/>
    <cellStyle name="Vírgula 7 4 2 4 3 5" xfId="12727" xr:uid="{00000000-0005-0000-0000-000042340000}"/>
    <cellStyle name="Vírgula 7 4 2 4 3 6" xfId="5688" xr:uid="{00000000-0005-0000-0000-000043340000}"/>
    <cellStyle name="Vírgula 7 4 2 4 4" xfId="2759" xr:uid="{00000000-0005-0000-0000-000044340000}"/>
    <cellStyle name="Vírgula 7 4 2 4 4 2" xfId="13425" xr:uid="{00000000-0005-0000-0000-000045340000}"/>
    <cellStyle name="Vírgula 7 4 2 4 4 3" xfId="10922" xr:uid="{00000000-0005-0000-0000-000046340000}"/>
    <cellStyle name="Vírgula 7 4 2 4 5" xfId="10923" xr:uid="{00000000-0005-0000-0000-000047340000}"/>
    <cellStyle name="Vírgula 7 4 2 4 6" xfId="6398" xr:uid="{00000000-0005-0000-0000-000048340000}"/>
    <cellStyle name="Vírgula 7 4 2 4 7" xfId="11612" xr:uid="{00000000-0005-0000-0000-000049340000}"/>
    <cellStyle name="Vírgula 7 4 2 4 8" xfId="4573" xr:uid="{00000000-0005-0000-0000-00004A340000}"/>
    <cellStyle name="Vírgula 7 4 2 5" xfId="842" xr:uid="{00000000-0005-0000-0000-00004B340000}"/>
    <cellStyle name="Vírgula 7 4 2 5 2" xfId="1919" xr:uid="{00000000-0005-0000-0000-00004C340000}"/>
    <cellStyle name="Vírgula 7 4 2 5 2 2" xfId="3876" xr:uid="{00000000-0005-0000-0000-00004D340000}"/>
    <cellStyle name="Vírgula 7 4 2 5 2 2 2" xfId="14542" xr:uid="{00000000-0005-0000-0000-00004E340000}"/>
    <cellStyle name="Vírgula 7 4 2 5 2 2 3" xfId="10924" xr:uid="{00000000-0005-0000-0000-00004F340000}"/>
    <cellStyle name="Vírgula 7 4 2 5 2 3" xfId="10925" xr:uid="{00000000-0005-0000-0000-000050340000}"/>
    <cellStyle name="Vírgula 7 4 2 5 2 4" xfId="7515" xr:uid="{00000000-0005-0000-0000-000051340000}"/>
    <cellStyle name="Vírgula 7 4 2 5 2 5" xfId="12729" xr:uid="{00000000-0005-0000-0000-000052340000}"/>
    <cellStyle name="Vírgula 7 4 2 5 2 6" xfId="5690" xr:uid="{00000000-0005-0000-0000-000053340000}"/>
    <cellStyle name="Vírgula 7 4 2 5 3" xfId="2897" xr:uid="{00000000-0005-0000-0000-000054340000}"/>
    <cellStyle name="Vírgula 7 4 2 5 3 2" xfId="13563" xr:uid="{00000000-0005-0000-0000-000055340000}"/>
    <cellStyle name="Vírgula 7 4 2 5 3 3" xfId="10926" xr:uid="{00000000-0005-0000-0000-000056340000}"/>
    <cellStyle name="Vírgula 7 4 2 5 4" xfId="10927" xr:uid="{00000000-0005-0000-0000-000057340000}"/>
    <cellStyle name="Vírgula 7 4 2 5 5" xfId="6536" xr:uid="{00000000-0005-0000-0000-000058340000}"/>
    <cellStyle name="Vírgula 7 4 2 5 6" xfId="11750" xr:uid="{00000000-0005-0000-0000-000059340000}"/>
    <cellStyle name="Vírgula 7 4 2 5 7" xfId="4711" xr:uid="{00000000-0005-0000-0000-00005A340000}"/>
    <cellStyle name="Vírgula 7 4 2 6" xfId="1908" xr:uid="{00000000-0005-0000-0000-00005B340000}"/>
    <cellStyle name="Vírgula 7 4 2 6 2" xfId="3865" xr:uid="{00000000-0005-0000-0000-00005C340000}"/>
    <cellStyle name="Vírgula 7 4 2 6 2 2" xfId="14531" xr:uid="{00000000-0005-0000-0000-00005D340000}"/>
    <cellStyle name="Vírgula 7 4 2 6 2 3" xfId="10928" xr:uid="{00000000-0005-0000-0000-00005E340000}"/>
    <cellStyle name="Vírgula 7 4 2 6 3" xfId="10929" xr:uid="{00000000-0005-0000-0000-00005F340000}"/>
    <cellStyle name="Vírgula 7 4 2 6 4" xfId="7504" xr:uid="{00000000-0005-0000-0000-000060340000}"/>
    <cellStyle name="Vírgula 7 4 2 6 5" xfId="12718" xr:uid="{00000000-0005-0000-0000-000061340000}"/>
    <cellStyle name="Vírgula 7 4 2 6 6" xfId="5679" xr:uid="{00000000-0005-0000-0000-000062340000}"/>
    <cellStyle name="Vírgula 7 4 2 7" xfId="2148" xr:uid="{00000000-0005-0000-0000-000063340000}"/>
    <cellStyle name="Vírgula 7 4 2 7 2" xfId="4004" xr:uid="{00000000-0005-0000-0000-000064340000}"/>
    <cellStyle name="Vírgula 7 4 2 7 2 2" xfId="14667" xr:uid="{00000000-0005-0000-0000-000065340000}"/>
    <cellStyle name="Vírgula 7 4 2 7 2 3" xfId="10930" xr:uid="{00000000-0005-0000-0000-000066340000}"/>
    <cellStyle name="Vírgula 7 4 2 7 3" xfId="10931" xr:uid="{00000000-0005-0000-0000-000067340000}"/>
    <cellStyle name="Vírgula 7 4 2 7 4" xfId="7643" xr:uid="{00000000-0005-0000-0000-000068340000}"/>
    <cellStyle name="Vírgula 7 4 2 7 5" xfId="12854" xr:uid="{00000000-0005-0000-0000-000069340000}"/>
    <cellStyle name="Vírgula 7 4 2 7 6" xfId="5815" xr:uid="{00000000-0005-0000-0000-00006A340000}"/>
    <cellStyle name="Vírgula 7 4 2 8" xfId="2296" xr:uid="{00000000-0005-0000-0000-00006B340000}"/>
    <cellStyle name="Vírgula 7 4 2 8 2" xfId="4140" xr:uid="{00000000-0005-0000-0000-00006C340000}"/>
    <cellStyle name="Vírgula 7 4 2 8 2 2" xfId="14803" xr:uid="{00000000-0005-0000-0000-00006D340000}"/>
    <cellStyle name="Vírgula 7 4 2 8 2 3" xfId="10932" xr:uid="{00000000-0005-0000-0000-00006E340000}"/>
    <cellStyle name="Vírgula 7 4 2 8 3" xfId="7779" xr:uid="{00000000-0005-0000-0000-00006F340000}"/>
    <cellStyle name="Vírgula 7 4 2 8 4" xfId="12990" xr:uid="{00000000-0005-0000-0000-000070340000}"/>
    <cellStyle name="Vírgula 7 4 2 8 5" xfId="5951" xr:uid="{00000000-0005-0000-0000-000071340000}"/>
    <cellStyle name="Vírgula 7 4 2 9" xfId="2578" xr:uid="{00000000-0005-0000-0000-000072340000}"/>
    <cellStyle name="Vírgula 7 4 2 9 2" xfId="13244" xr:uid="{00000000-0005-0000-0000-000073340000}"/>
    <cellStyle name="Vírgula 7 4 2 9 3" xfId="10933" xr:uid="{00000000-0005-0000-0000-000074340000}"/>
    <cellStyle name="Vírgula 7 4 3" xfId="634" xr:uid="{00000000-0005-0000-0000-000075340000}"/>
    <cellStyle name="Vírgula 7 4 3 10" xfId="11560" xr:uid="{00000000-0005-0000-0000-000076340000}"/>
    <cellStyle name="Vírgula 7 4 3 11" xfId="4521" xr:uid="{00000000-0005-0000-0000-000077340000}"/>
    <cellStyle name="Vírgula 7 4 3 2" xfId="775" xr:uid="{00000000-0005-0000-0000-000078340000}"/>
    <cellStyle name="Vírgula 7 4 3 2 2" xfId="1240" xr:uid="{00000000-0005-0000-0000-000079340000}"/>
    <cellStyle name="Vírgula 7 4 3 2 2 2" xfId="1922" xr:uid="{00000000-0005-0000-0000-00007A340000}"/>
    <cellStyle name="Vírgula 7 4 3 2 2 2 2" xfId="3879" xr:uid="{00000000-0005-0000-0000-00007B340000}"/>
    <cellStyle name="Vírgula 7 4 3 2 2 2 2 2" xfId="14545" xr:uid="{00000000-0005-0000-0000-00007C340000}"/>
    <cellStyle name="Vírgula 7 4 3 2 2 2 2 3" xfId="10934" xr:uid="{00000000-0005-0000-0000-00007D340000}"/>
    <cellStyle name="Vírgula 7 4 3 2 2 2 3" xfId="10935" xr:uid="{00000000-0005-0000-0000-00007E340000}"/>
    <cellStyle name="Vírgula 7 4 3 2 2 2 4" xfId="7518" xr:uid="{00000000-0005-0000-0000-00007F340000}"/>
    <cellStyle name="Vírgula 7 4 3 2 2 2 5" xfId="12732" xr:uid="{00000000-0005-0000-0000-000080340000}"/>
    <cellStyle name="Vírgula 7 4 3 2 2 2 6" xfId="5693" xr:uid="{00000000-0005-0000-0000-000081340000}"/>
    <cellStyle name="Vírgula 7 4 3 2 2 3" xfId="3209" xr:uid="{00000000-0005-0000-0000-000082340000}"/>
    <cellStyle name="Vírgula 7 4 3 2 2 3 2" xfId="13875" xr:uid="{00000000-0005-0000-0000-000083340000}"/>
    <cellStyle name="Vírgula 7 4 3 2 2 3 3" xfId="10936" xr:uid="{00000000-0005-0000-0000-000084340000}"/>
    <cellStyle name="Vírgula 7 4 3 2 2 4" xfId="10937" xr:uid="{00000000-0005-0000-0000-000085340000}"/>
    <cellStyle name="Vírgula 7 4 3 2 2 5" xfId="6848" xr:uid="{00000000-0005-0000-0000-000086340000}"/>
    <cellStyle name="Vírgula 7 4 3 2 2 6" xfId="12062" xr:uid="{00000000-0005-0000-0000-000087340000}"/>
    <cellStyle name="Vírgula 7 4 3 2 2 7" xfId="5023" xr:uid="{00000000-0005-0000-0000-000088340000}"/>
    <cellStyle name="Vírgula 7 4 3 2 3" xfId="1921" xr:uid="{00000000-0005-0000-0000-000089340000}"/>
    <cellStyle name="Vírgula 7 4 3 2 3 2" xfId="3878" xr:uid="{00000000-0005-0000-0000-00008A340000}"/>
    <cellStyle name="Vírgula 7 4 3 2 3 2 2" xfId="14544" xr:uid="{00000000-0005-0000-0000-00008B340000}"/>
    <cellStyle name="Vírgula 7 4 3 2 3 2 3" xfId="10938" xr:uid="{00000000-0005-0000-0000-00008C340000}"/>
    <cellStyle name="Vírgula 7 4 3 2 3 3" xfId="10939" xr:uid="{00000000-0005-0000-0000-00008D340000}"/>
    <cellStyle name="Vírgula 7 4 3 2 3 4" xfId="7517" xr:uid="{00000000-0005-0000-0000-00008E340000}"/>
    <cellStyle name="Vírgula 7 4 3 2 3 5" xfId="12731" xr:uid="{00000000-0005-0000-0000-00008F340000}"/>
    <cellStyle name="Vírgula 7 4 3 2 3 6" xfId="5692" xr:uid="{00000000-0005-0000-0000-000090340000}"/>
    <cellStyle name="Vírgula 7 4 3 2 4" xfId="2842" xr:uid="{00000000-0005-0000-0000-000091340000}"/>
    <cellStyle name="Vírgula 7 4 3 2 4 2" xfId="13508" xr:uid="{00000000-0005-0000-0000-000092340000}"/>
    <cellStyle name="Vírgula 7 4 3 2 4 3" xfId="10940" xr:uid="{00000000-0005-0000-0000-000093340000}"/>
    <cellStyle name="Vírgula 7 4 3 2 5" xfId="10941" xr:uid="{00000000-0005-0000-0000-000094340000}"/>
    <cellStyle name="Vírgula 7 4 3 2 6" xfId="6481" xr:uid="{00000000-0005-0000-0000-000095340000}"/>
    <cellStyle name="Vírgula 7 4 3 2 7" xfId="11695" xr:uid="{00000000-0005-0000-0000-000096340000}"/>
    <cellStyle name="Vírgula 7 4 3 2 8" xfId="4656" xr:uid="{00000000-0005-0000-0000-000097340000}"/>
    <cellStyle name="Vírgula 7 4 3 3" xfId="928" xr:uid="{00000000-0005-0000-0000-000098340000}"/>
    <cellStyle name="Vírgula 7 4 3 3 2" xfId="1923" xr:uid="{00000000-0005-0000-0000-000099340000}"/>
    <cellStyle name="Vírgula 7 4 3 3 2 2" xfId="3880" xr:uid="{00000000-0005-0000-0000-00009A340000}"/>
    <cellStyle name="Vírgula 7 4 3 3 2 2 2" xfId="14546" xr:uid="{00000000-0005-0000-0000-00009B340000}"/>
    <cellStyle name="Vírgula 7 4 3 3 2 2 3" xfId="10942" xr:uid="{00000000-0005-0000-0000-00009C340000}"/>
    <cellStyle name="Vírgula 7 4 3 3 2 3" xfId="10943" xr:uid="{00000000-0005-0000-0000-00009D340000}"/>
    <cellStyle name="Vírgula 7 4 3 3 2 4" xfId="7519" xr:uid="{00000000-0005-0000-0000-00009E340000}"/>
    <cellStyle name="Vírgula 7 4 3 3 2 5" xfId="12733" xr:uid="{00000000-0005-0000-0000-00009F340000}"/>
    <cellStyle name="Vírgula 7 4 3 3 2 6" xfId="5694" xr:uid="{00000000-0005-0000-0000-0000A0340000}"/>
    <cellStyle name="Vírgula 7 4 3 3 3" xfId="2980" xr:uid="{00000000-0005-0000-0000-0000A1340000}"/>
    <cellStyle name="Vírgula 7 4 3 3 3 2" xfId="13646" xr:uid="{00000000-0005-0000-0000-0000A2340000}"/>
    <cellStyle name="Vírgula 7 4 3 3 3 3" xfId="10944" xr:uid="{00000000-0005-0000-0000-0000A3340000}"/>
    <cellStyle name="Vírgula 7 4 3 3 4" xfId="10945" xr:uid="{00000000-0005-0000-0000-0000A4340000}"/>
    <cellStyle name="Vírgula 7 4 3 3 5" xfId="6619" xr:uid="{00000000-0005-0000-0000-0000A5340000}"/>
    <cellStyle name="Vírgula 7 4 3 3 6" xfId="11833" xr:uid="{00000000-0005-0000-0000-0000A6340000}"/>
    <cellStyle name="Vírgula 7 4 3 3 7" xfId="4794" xr:uid="{00000000-0005-0000-0000-0000A7340000}"/>
    <cellStyle name="Vírgula 7 4 3 4" xfId="1920" xr:uid="{00000000-0005-0000-0000-0000A8340000}"/>
    <cellStyle name="Vírgula 7 4 3 4 2" xfId="3877" xr:uid="{00000000-0005-0000-0000-0000A9340000}"/>
    <cellStyle name="Vírgula 7 4 3 4 2 2" xfId="14543" xr:uid="{00000000-0005-0000-0000-0000AA340000}"/>
    <cellStyle name="Vírgula 7 4 3 4 2 3" xfId="10946" xr:uid="{00000000-0005-0000-0000-0000AB340000}"/>
    <cellStyle name="Vírgula 7 4 3 4 3" xfId="10947" xr:uid="{00000000-0005-0000-0000-0000AC340000}"/>
    <cellStyle name="Vírgula 7 4 3 4 4" xfId="7516" xr:uid="{00000000-0005-0000-0000-0000AD340000}"/>
    <cellStyle name="Vírgula 7 4 3 4 5" xfId="12730" xr:uid="{00000000-0005-0000-0000-0000AE340000}"/>
    <cellStyle name="Vírgula 7 4 3 4 6" xfId="5691" xr:uid="{00000000-0005-0000-0000-0000AF340000}"/>
    <cellStyle name="Vírgula 7 4 3 5" xfId="2235" xr:uid="{00000000-0005-0000-0000-0000B0340000}"/>
    <cellStyle name="Vírgula 7 4 3 5 2" xfId="4088" xr:uid="{00000000-0005-0000-0000-0000B1340000}"/>
    <cellStyle name="Vírgula 7 4 3 5 2 2" xfId="14751" xr:uid="{00000000-0005-0000-0000-0000B2340000}"/>
    <cellStyle name="Vírgula 7 4 3 5 2 3" xfId="10948" xr:uid="{00000000-0005-0000-0000-0000B3340000}"/>
    <cellStyle name="Vírgula 7 4 3 5 3" xfId="10949" xr:uid="{00000000-0005-0000-0000-0000B4340000}"/>
    <cellStyle name="Vírgula 7 4 3 5 4" xfId="7727" xr:uid="{00000000-0005-0000-0000-0000B5340000}"/>
    <cellStyle name="Vírgula 7 4 3 5 5" xfId="12938" xr:uid="{00000000-0005-0000-0000-0000B6340000}"/>
    <cellStyle name="Vírgula 7 4 3 5 6" xfId="5899" xr:uid="{00000000-0005-0000-0000-0000B7340000}"/>
    <cellStyle name="Vírgula 7 4 3 6" xfId="2379" xr:uid="{00000000-0005-0000-0000-0000B8340000}"/>
    <cellStyle name="Vírgula 7 4 3 6 2" xfId="4223" xr:uid="{00000000-0005-0000-0000-0000B9340000}"/>
    <cellStyle name="Vírgula 7 4 3 6 2 2" xfId="14886" xr:uid="{00000000-0005-0000-0000-0000BA340000}"/>
    <cellStyle name="Vírgula 7 4 3 6 2 3" xfId="10950" xr:uid="{00000000-0005-0000-0000-0000BB340000}"/>
    <cellStyle name="Vírgula 7 4 3 6 3" xfId="7862" xr:uid="{00000000-0005-0000-0000-0000BC340000}"/>
    <cellStyle name="Vírgula 7 4 3 6 4" xfId="13073" xr:uid="{00000000-0005-0000-0000-0000BD340000}"/>
    <cellStyle name="Vírgula 7 4 3 6 5" xfId="6034" xr:uid="{00000000-0005-0000-0000-0000BE340000}"/>
    <cellStyle name="Vírgula 7 4 3 7" xfId="2707" xr:uid="{00000000-0005-0000-0000-0000BF340000}"/>
    <cellStyle name="Vírgula 7 4 3 7 2" xfId="13373" xr:uid="{00000000-0005-0000-0000-0000C0340000}"/>
    <cellStyle name="Vírgula 7 4 3 7 3" xfId="10951" xr:uid="{00000000-0005-0000-0000-0000C1340000}"/>
    <cellStyle name="Vírgula 7 4 3 8" xfId="10952" xr:uid="{00000000-0005-0000-0000-0000C2340000}"/>
    <cellStyle name="Vírgula 7 4 3 9" xfId="6346" xr:uid="{00000000-0005-0000-0000-0000C3340000}"/>
    <cellStyle name="Vírgula 7 4 4" xfId="482" xr:uid="{00000000-0005-0000-0000-0000C4340000}"/>
    <cellStyle name="Vírgula 7 4 4 2" xfId="1042" xr:uid="{00000000-0005-0000-0000-0000C5340000}"/>
    <cellStyle name="Vírgula 7 4 4 2 2" xfId="1925" xr:uid="{00000000-0005-0000-0000-0000C6340000}"/>
    <cellStyle name="Vírgula 7 4 4 2 2 2" xfId="3882" xr:uid="{00000000-0005-0000-0000-0000C7340000}"/>
    <cellStyle name="Vírgula 7 4 4 2 2 2 2" xfId="14548" xr:uid="{00000000-0005-0000-0000-0000C8340000}"/>
    <cellStyle name="Vírgula 7 4 4 2 2 2 3" xfId="10953" xr:uid="{00000000-0005-0000-0000-0000C9340000}"/>
    <cellStyle name="Vírgula 7 4 4 2 2 3" xfId="10954" xr:uid="{00000000-0005-0000-0000-0000CA340000}"/>
    <cellStyle name="Vírgula 7 4 4 2 2 4" xfId="7521" xr:uid="{00000000-0005-0000-0000-0000CB340000}"/>
    <cellStyle name="Vírgula 7 4 4 2 2 5" xfId="12735" xr:uid="{00000000-0005-0000-0000-0000CC340000}"/>
    <cellStyle name="Vírgula 7 4 4 2 2 6" xfId="5696" xr:uid="{00000000-0005-0000-0000-0000CD340000}"/>
    <cellStyle name="Vírgula 7 4 4 2 3" xfId="3074" xr:uid="{00000000-0005-0000-0000-0000CE340000}"/>
    <cellStyle name="Vírgula 7 4 4 2 3 2" xfId="13740" xr:uid="{00000000-0005-0000-0000-0000CF340000}"/>
    <cellStyle name="Vírgula 7 4 4 2 3 3" xfId="10955" xr:uid="{00000000-0005-0000-0000-0000D0340000}"/>
    <cellStyle name="Vírgula 7 4 4 2 4" xfId="10956" xr:uid="{00000000-0005-0000-0000-0000D1340000}"/>
    <cellStyle name="Vírgula 7 4 4 2 5" xfId="6713" xr:uid="{00000000-0005-0000-0000-0000D2340000}"/>
    <cellStyle name="Vírgula 7 4 4 2 6" xfId="11927" xr:uid="{00000000-0005-0000-0000-0000D3340000}"/>
    <cellStyle name="Vírgula 7 4 4 2 7" xfId="4888" xr:uid="{00000000-0005-0000-0000-0000D4340000}"/>
    <cellStyle name="Vírgula 7 4 4 3" xfId="1924" xr:uid="{00000000-0005-0000-0000-0000D5340000}"/>
    <cellStyle name="Vírgula 7 4 4 3 2" xfId="3881" xr:uid="{00000000-0005-0000-0000-0000D6340000}"/>
    <cellStyle name="Vírgula 7 4 4 3 2 2" xfId="14547" xr:uid="{00000000-0005-0000-0000-0000D7340000}"/>
    <cellStyle name="Vírgula 7 4 4 3 2 3" xfId="10957" xr:uid="{00000000-0005-0000-0000-0000D8340000}"/>
    <cellStyle name="Vírgula 7 4 4 3 3" xfId="10958" xr:uid="{00000000-0005-0000-0000-0000D9340000}"/>
    <cellStyle name="Vírgula 7 4 4 3 4" xfId="7520" xr:uid="{00000000-0005-0000-0000-0000DA340000}"/>
    <cellStyle name="Vírgula 7 4 4 3 5" xfId="12734" xr:uid="{00000000-0005-0000-0000-0000DB340000}"/>
    <cellStyle name="Vírgula 7 4 4 3 6" xfId="5695" xr:uid="{00000000-0005-0000-0000-0000DC340000}"/>
    <cellStyle name="Vírgula 7 4 4 4" xfId="2622" xr:uid="{00000000-0005-0000-0000-0000DD340000}"/>
    <cellStyle name="Vírgula 7 4 4 4 2" xfId="13288" xr:uid="{00000000-0005-0000-0000-0000DE340000}"/>
    <cellStyle name="Vírgula 7 4 4 4 3" xfId="10959" xr:uid="{00000000-0005-0000-0000-0000DF340000}"/>
    <cellStyle name="Vírgula 7 4 4 5" xfId="10960" xr:uid="{00000000-0005-0000-0000-0000E0340000}"/>
    <cellStyle name="Vírgula 7 4 4 6" xfId="6261" xr:uid="{00000000-0005-0000-0000-0000E1340000}"/>
    <cellStyle name="Vírgula 7 4 4 7" xfId="11475" xr:uid="{00000000-0005-0000-0000-0000E2340000}"/>
    <cellStyle name="Vírgula 7 4 4 8" xfId="4436" xr:uid="{00000000-0005-0000-0000-0000E3340000}"/>
    <cellStyle name="Vírgula 7 4 5" xfId="689" xr:uid="{00000000-0005-0000-0000-0000E4340000}"/>
    <cellStyle name="Vírgula 7 4 5 2" xfId="1155" xr:uid="{00000000-0005-0000-0000-0000E5340000}"/>
    <cellStyle name="Vírgula 7 4 5 2 2" xfId="1927" xr:uid="{00000000-0005-0000-0000-0000E6340000}"/>
    <cellStyle name="Vírgula 7 4 5 2 2 2" xfId="3884" xr:uid="{00000000-0005-0000-0000-0000E7340000}"/>
    <cellStyle name="Vírgula 7 4 5 2 2 2 2" xfId="14550" xr:uid="{00000000-0005-0000-0000-0000E8340000}"/>
    <cellStyle name="Vírgula 7 4 5 2 2 2 3" xfId="10961" xr:uid="{00000000-0005-0000-0000-0000E9340000}"/>
    <cellStyle name="Vírgula 7 4 5 2 2 3" xfId="10962" xr:uid="{00000000-0005-0000-0000-0000EA340000}"/>
    <cellStyle name="Vírgula 7 4 5 2 2 4" xfId="7523" xr:uid="{00000000-0005-0000-0000-0000EB340000}"/>
    <cellStyle name="Vírgula 7 4 5 2 2 5" xfId="12737" xr:uid="{00000000-0005-0000-0000-0000EC340000}"/>
    <cellStyle name="Vírgula 7 4 5 2 2 6" xfId="5698" xr:uid="{00000000-0005-0000-0000-0000ED340000}"/>
    <cellStyle name="Vírgula 7 4 5 2 3" xfId="3124" xr:uid="{00000000-0005-0000-0000-0000EE340000}"/>
    <cellStyle name="Vírgula 7 4 5 2 3 2" xfId="13790" xr:uid="{00000000-0005-0000-0000-0000EF340000}"/>
    <cellStyle name="Vírgula 7 4 5 2 3 3" xfId="10963" xr:uid="{00000000-0005-0000-0000-0000F0340000}"/>
    <cellStyle name="Vírgula 7 4 5 2 4" xfId="10964" xr:uid="{00000000-0005-0000-0000-0000F1340000}"/>
    <cellStyle name="Vírgula 7 4 5 2 5" xfId="6763" xr:uid="{00000000-0005-0000-0000-0000F2340000}"/>
    <cellStyle name="Vírgula 7 4 5 2 6" xfId="11977" xr:uid="{00000000-0005-0000-0000-0000F3340000}"/>
    <cellStyle name="Vírgula 7 4 5 2 7" xfId="4938" xr:uid="{00000000-0005-0000-0000-0000F4340000}"/>
    <cellStyle name="Vírgula 7 4 5 3" xfId="1926" xr:uid="{00000000-0005-0000-0000-0000F5340000}"/>
    <cellStyle name="Vírgula 7 4 5 3 2" xfId="3883" xr:uid="{00000000-0005-0000-0000-0000F6340000}"/>
    <cellStyle name="Vírgula 7 4 5 3 2 2" xfId="14549" xr:uid="{00000000-0005-0000-0000-0000F7340000}"/>
    <cellStyle name="Vírgula 7 4 5 3 2 3" xfId="10965" xr:uid="{00000000-0005-0000-0000-0000F8340000}"/>
    <cellStyle name="Vírgula 7 4 5 3 3" xfId="10966" xr:uid="{00000000-0005-0000-0000-0000F9340000}"/>
    <cellStyle name="Vírgula 7 4 5 3 4" xfId="7522" xr:uid="{00000000-0005-0000-0000-0000FA340000}"/>
    <cellStyle name="Vírgula 7 4 5 3 5" xfId="12736" xr:uid="{00000000-0005-0000-0000-0000FB340000}"/>
    <cellStyle name="Vírgula 7 4 5 3 6" xfId="5697" xr:uid="{00000000-0005-0000-0000-0000FC340000}"/>
    <cellStyle name="Vírgula 7 4 5 4" xfId="2757" xr:uid="{00000000-0005-0000-0000-0000FD340000}"/>
    <cellStyle name="Vírgula 7 4 5 4 2" xfId="13423" xr:uid="{00000000-0005-0000-0000-0000FE340000}"/>
    <cellStyle name="Vírgula 7 4 5 4 3" xfId="10967" xr:uid="{00000000-0005-0000-0000-0000FF340000}"/>
    <cellStyle name="Vírgula 7 4 5 5" xfId="10968" xr:uid="{00000000-0005-0000-0000-000000350000}"/>
    <cellStyle name="Vírgula 7 4 5 6" xfId="6396" xr:uid="{00000000-0005-0000-0000-000001350000}"/>
    <cellStyle name="Vírgula 7 4 5 7" xfId="11610" xr:uid="{00000000-0005-0000-0000-000002350000}"/>
    <cellStyle name="Vírgula 7 4 5 8" xfId="4571" xr:uid="{00000000-0005-0000-0000-000003350000}"/>
    <cellStyle name="Vírgula 7 4 6" xfId="366" xr:uid="{00000000-0005-0000-0000-000004350000}"/>
    <cellStyle name="Vírgula 7 4 6 2" xfId="991" xr:uid="{00000000-0005-0000-0000-000005350000}"/>
    <cellStyle name="Vírgula 7 4 6 2 2" xfId="1929" xr:uid="{00000000-0005-0000-0000-000006350000}"/>
    <cellStyle name="Vírgula 7 4 6 2 2 2" xfId="3886" xr:uid="{00000000-0005-0000-0000-000007350000}"/>
    <cellStyle name="Vírgula 7 4 6 2 2 2 2" xfId="14552" xr:uid="{00000000-0005-0000-0000-000008350000}"/>
    <cellStyle name="Vírgula 7 4 6 2 2 2 3" xfId="10969" xr:uid="{00000000-0005-0000-0000-000009350000}"/>
    <cellStyle name="Vírgula 7 4 6 2 2 3" xfId="10970" xr:uid="{00000000-0005-0000-0000-00000A350000}"/>
    <cellStyle name="Vírgula 7 4 6 2 2 4" xfId="7525" xr:uid="{00000000-0005-0000-0000-00000B350000}"/>
    <cellStyle name="Vírgula 7 4 6 2 2 5" xfId="12739" xr:uid="{00000000-0005-0000-0000-00000C350000}"/>
    <cellStyle name="Vírgula 7 4 6 2 2 6" xfId="5700" xr:uid="{00000000-0005-0000-0000-00000D350000}"/>
    <cellStyle name="Vírgula 7 4 6 2 3" xfId="3030" xr:uid="{00000000-0005-0000-0000-00000E350000}"/>
    <cellStyle name="Vírgula 7 4 6 2 3 2" xfId="13696" xr:uid="{00000000-0005-0000-0000-00000F350000}"/>
    <cellStyle name="Vírgula 7 4 6 2 3 3" xfId="10971" xr:uid="{00000000-0005-0000-0000-000010350000}"/>
    <cellStyle name="Vírgula 7 4 6 2 4" xfId="10972" xr:uid="{00000000-0005-0000-0000-000011350000}"/>
    <cellStyle name="Vírgula 7 4 6 2 5" xfId="6669" xr:uid="{00000000-0005-0000-0000-000012350000}"/>
    <cellStyle name="Vírgula 7 4 6 2 6" xfId="11883" xr:uid="{00000000-0005-0000-0000-000013350000}"/>
    <cellStyle name="Vírgula 7 4 6 2 7" xfId="4844" xr:uid="{00000000-0005-0000-0000-000014350000}"/>
    <cellStyle name="Vírgula 7 4 6 3" xfId="1928" xr:uid="{00000000-0005-0000-0000-000015350000}"/>
    <cellStyle name="Vírgula 7 4 6 3 2" xfId="3885" xr:uid="{00000000-0005-0000-0000-000016350000}"/>
    <cellStyle name="Vírgula 7 4 6 3 2 2" xfId="14551" xr:uid="{00000000-0005-0000-0000-000017350000}"/>
    <cellStyle name="Vírgula 7 4 6 3 2 3" xfId="10973" xr:uid="{00000000-0005-0000-0000-000018350000}"/>
    <cellStyle name="Vírgula 7 4 6 3 3" xfId="10974" xr:uid="{00000000-0005-0000-0000-000019350000}"/>
    <cellStyle name="Vírgula 7 4 6 3 4" xfId="7524" xr:uid="{00000000-0005-0000-0000-00001A350000}"/>
    <cellStyle name="Vírgula 7 4 6 3 5" xfId="12738" xr:uid="{00000000-0005-0000-0000-00001B350000}"/>
    <cellStyle name="Vírgula 7 4 6 3 6" xfId="5699" xr:uid="{00000000-0005-0000-0000-00001C350000}"/>
    <cellStyle name="Vírgula 7 4 6 4" xfId="2573" xr:uid="{00000000-0005-0000-0000-00001D350000}"/>
    <cellStyle name="Vírgula 7 4 6 4 2" xfId="13239" xr:uid="{00000000-0005-0000-0000-00001E350000}"/>
    <cellStyle name="Vírgula 7 4 6 4 3" xfId="10975" xr:uid="{00000000-0005-0000-0000-00001F350000}"/>
    <cellStyle name="Vírgula 7 4 6 5" xfId="10976" xr:uid="{00000000-0005-0000-0000-000020350000}"/>
    <cellStyle name="Vírgula 7 4 6 6" xfId="6212" xr:uid="{00000000-0005-0000-0000-000021350000}"/>
    <cellStyle name="Vírgula 7 4 6 7" xfId="11426" xr:uid="{00000000-0005-0000-0000-000022350000}"/>
    <cellStyle name="Vírgula 7 4 6 8" xfId="4387" xr:uid="{00000000-0005-0000-0000-000023350000}"/>
    <cellStyle name="Vírgula 7 4 7" xfId="840" xr:uid="{00000000-0005-0000-0000-000024350000}"/>
    <cellStyle name="Vírgula 7 4 7 2" xfId="1930" xr:uid="{00000000-0005-0000-0000-000025350000}"/>
    <cellStyle name="Vírgula 7 4 7 2 2" xfId="3887" xr:uid="{00000000-0005-0000-0000-000026350000}"/>
    <cellStyle name="Vírgula 7 4 7 2 2 2" xfId="14553" xr:uid="{00000000-0005-0000-0000-000027350000}"/>
    <cellStyle name="Vírgula 7 4 7 2 2 3" xfId="10977" xr:uid="{00000000-0005-0000-0000-000028350000}"/>
    <cellStyle name="Vírgula 7 4 7 2 3" xfId="10978" xr:uid="{00000000-0005-0000-0000-000029350000}"/>
    <cellStyle name="Vírgula 7 4 7 2 4" xfId="7526" xr:uid="{00000000-0005-0000-0000-00002A350000}"/>
    <cellStyle name="Vírgula 7 4 7 2 5" xfId="12740" xr:uid="{00000000-0005-0000-0000-00002B350000}"/>
    <cellStyle name="Vírgula 7 4 7 2 6" xfId="5701" xr:uid="{00000000-0005-0000-0000-00002C350000}"/>
    <cellStyle name="Vírgula 7 4 7 3" xfId="2895" xr:uid="{00000000-0005-0000-0000-00002D350000}"/>
    <cellStyle name="Vírgula 7 4 7 3 2" xfId="13561" xr:uid="{00000000-0005-0000-0000-00002E350000}"/>
    <cellStyle name="Vírgula 7 4 7 3 3" xfId="10979" xr:uid="{00000000-0005-0000-0000-00002F350000}"/>
    <cellStyle name="Vírgula 7 4 7 4" xfId="10980" xr:uid="{00000000-0005-0000-0000-000030350000}"/>
    <cellStyle name="Vírgula 7 4 7 5" xfId="6534" xr:uid="{00000000-0005-0000-0000-000031350000}"/>
    <cellStyle name="Vírgula 7 4 7 6" xfId="11748" xr:uid="{00000000-0005-0000-0000-000032350000}"/>
    <cellStyle name="Vírgula 7 4 7 7" xfId="4709" xr:uid="{00000000-0005-0000-0000-000033350000}"/>
    <cellStyle name="Vírgula 7 4 8" xfId="1305" xr:uid="{00000000-0005-0000-0000-000034350000}"/>
    <cellStyle name="Vírgula 7 4 8 2" xfId="3262" xr:uid="{00000000-0005-0000-0000-000035350000}"/>
    <cellStyle name="Vírgula 7 4 8 2 2" xfId="13928" xr:uid="{00000000-0005-0000-0000-000036350000}"/>
    <cellStyle name="Vírgula 7 4 8 2 3" xfId="10981" xr:uid="{00000000-0005-0000-0000-000037350000}"/>
    <cellStyle name="Vírgula 7 4 8 3" xfId="10982" xr:uid="{00000000-0005-0000-0000-000038350000}"/>
    <cellStyle name="Vírgula 7 4 8 4" xfId="6901" xr:uid="{00000000-0005-0000-0000-000039350000}"/>
    <cellStyle name="Vírgula 7 4 8 5" xfId="12115" xr:uid="{00000000-0005-0000-0000-00003A350000}"/>
    <cellStyle name="Vírgula 7 4 8 6" xfId="5076" xr:uid="{00000000-0005-0000-0000-00003B350000}"/>
    <cellStyle name="Vírgula 7 4 9" xfId="2146" xr:uid="{00000000-0005-0000-0000-00003C350000}"/>
    <cellStyle name="Vírgula 7 4 9 2" xfId="4002" xr:uid="{00000000-0005-0000-0000-00003D350000}"/>
    <cellStyle name="Vírgula 7 4 9 2 2" xfId="14665" xr:uid="{00000000-0005-0000-0000-00003E350000}"/>
    <cellStyle name="Vírgula 7 4 9 2 3" xfId="10983" xr:uid="{00000000-0005-0000-0000-00003F350000}"/>
    <cellStyle name="Vírgula 7 4 9 3" xfId="10984" xr:uid="{00000000-0005-0000-0000-000040350000}"/>
    <cellStyle name="Vírgula 7 4 9 4" xfId="7641" xr:uid="{00000000-0005-0000-0000-000041350000}"/>
    <cellStyle name="Vírgula 7 4 9 5" xfId="12852" xr:uid="{00000000-0005-0000-0000-000042350000}"/>
    <cellStyle name="Vírgula 7 4 9 6" xfId="5813" xr:uid="{00000000-0005-0000-0000-000043350000}"/>
    <cellStyle name="Vírgula 7 5" xfId="374" xr:uid="{00000000-0005-0000-0000-000044350000}"/>
    <cellStyle name="Vírgula 7 5 10" xfId="10985" xr:uid="{00000000-0005-0000-0000-000045350000}"/>
    <cellStyle name="Vírgula 7 5 11" xfId="6218" xr:uid="{00000000-0005-0000-0000-000046350000}"/>
    <cellStyle name="Vírgula 7 5 12" xfId="11432" xr:uid="{00000000-0005-0000-0000-000047350000}"/>
    <cellStyle name="Vírgula 7 5 13" xfId="4393" xr:uid="{00000000-0005-0000-0000-000048350000}"/>
    <cellStyle name="Vírgula 7 5 2" xfId="639" xr:uid="{00000000-0005-0000-0000-000049350000}"/>
    <cellStyle name="Vírgula 7 5 2 10" xfId="11565" xr:uid="{00000000-0005-0000-0000-00004A350000}"/>
    <cellStyle name="Vírgula 7 5 2 11" xfId="4526" xr:uid="{00000000-0005-0000-0000-00004B350000}"/>
    <cellStyle name="Vírgula 7 5 2 2" xfId="780" xr:uid="{00000000-0005-0000-0000-00004C350000}"/>
    <cellStyle name="Vírgula 7 5 2 2 2" xfId="1245" xr:uid="{00000000-0005-0000-0000-00004D350000}"/>
    <cellStyle name="Vírgula 7 5 2 2 2 2" xfId="1934" xr:uid="{00000000-0005-0000-0000-00004E350000}"/>
    <cellStyle name="Vírgula 7 5 2 2 2 2 2" xfId="3891" xr:uid="{00000000-0005-0000-0000-00004F350000}"/>
    <cellStyle name="Vírgula 7 5 2 2 2 2 2 2" xfId="14557" xr:uid="{00000000-0005-0000-0000-000050350000}"/>
    <cellStyle name="Vírgula 7 5 2 2 2 2 2 3" xfId="10986" xr:uid="{00000000-0005-0000-0000-000051350000}"/>
    <cellStyle name="Vírgula 7 5 2 2 2 2 3" xfId="10987" xr:uid="{00000000-0005-0000-0000-000052350000}"/>
    <cellStyle name="Vírgula 7 5 2 2 2 2 4" xfId="7530" xr:uid="{00000000-0005-0000-0000-000053350000}"/>
    <cellStyle name="Vírgula 7 5 2 2 2 2 5" xfId="12744" xr:uid="{00000000-0005-0000-0000-000054350000}"/>
    <cellStyle name="Vírgula 7 5 2 2 2 2 6" xfId="5705" xr:uid="{00000000-0005-0000-0000-000055350000}"/>
    <cellStyle name="Vírgula 7 5 2 2 2 3" xfId="3214" xr:uid="{00000000-0005-0000-0000-000056350000}"/>
    <cellStyle name="Vírgula 7 5 2 2 2 3 2" xfId="13880" xr:uid="{00000000-0005-0000-0000-000057350000}"/>
    <cellStyle name="Vírgula 7 5 2 2 2 3 3" xfId="10988" xr:uid="{00000000-0005-0000-0000-000058350000}"/>
    <cellStyle name="Vírgula 7 5 2 2 2 4" xfId="10989" xr:uid="{00000000-0005-0000-0000-000059350000}"/>
    <cellStyle name="Vírgula 7 5 2 2 2 5" xfId="6853" xr:uid="{00000000-0005-0000-0000-00005A350000}"/>
    <cellStyle name="Vírgula 7 5 2 2 2 6" xfId="12067" xr:uid="{00000000-0005-0000-0000-00005B350000}"/>
    <cellStyle name="Vírgula 7 5 2 2 2 7" xfId="5028" xr:uid="{00000000-0005-0000-0000-00005C350000}"/>
    <cellStyle name="Vírgula 7 5 2 2 3" xfId="1933" xr:uid="{00000000-0005-0000-0000-00005D350000}"/>
    <cellStyle name="Vírgula 7 5 2 2 3 2" xfId="3890" xr:uid="{00000000-0005-0000-0000-00005E350000}"/>
    <cellStyle name="Vírgula 7 5 2 2 3 2 2" xfId="14556" xr:uid="{00000000-0005-0000-0000-00005F350000}"/>
    <cellStyle name="Vírgula 7 5 2 2 3 2 3" xfId="10990" xr:uid="{00000000-0005-0000-0000-000060350000}"/>
    <cellStyle name="Vírgula 7 5 2 2 3 3" xfId="10991" xr:uid="{00000000-0005-0000-0000-000061350000}"/>
    <cellStyle name="Vírgula 7 5 2 2 3 4" xfId="7529" xr:uid="{00000000-0005-0000-0000-000062350000}"/>
    <cellStyle name="Vírgula 7 5 2 2 3 5" xfId="12743" xr:uid="{00000000-0005-0000-0000-000063350000}"/>
    <cellStyle name="Vírgula 7 5 2 2 3 6" xfId="5704" xr:uid="{00000000-0005-0000-0000-000064350000}"/>
    <cellStyle name="Vírgula 7 5 2 2 4" xfId="2847" xr:uid="{00000000-0005-0000-0000-000065350000}"/>
    <cellStyle name="Vírgula 7 5 2 2 4 2" xfId="13513" xr:uid="{00000000-0005-0000-0000-000066350000}"/>
    <cellStyle name="Vírgula 7 5 2 2 4 3" xfId="10992" xr:uid="{00000000-0005-0000-0000-000067350000}"/>
    <cellStyle name="Vírgula 7 5 2 2 5" xfId="10993" xr:uid="{00000000-0005-0000-0000-000068350000}"/>
    <cellStyle name="Vírgula 7 5 2 2 6" xfId="6486" xr:uid="{00000000-0005-0000-0000-000069350000}"/>
    <cellStyle name="Vírgula 7 5 2 2 7" xfId="11700" xr:uid="{00000000-0005-0000-0000-00006A350000}"/>
    <cellStyle name="Vírgula 7 5 2 2 8" xfId="4661" xr:uid="{00000000-0005-0000-0000-00006B350000}"/>
    <cellStyle name="Vírgula 7 5 2 3" xfId="933" xr:uid="{00000000-0005-0000-0000-00006C350000}"/>
    <cellStyle name="Vírgula 7 5 2 3 2" xfId="1935" xr:uid="{00000000-0005-0000-0000-00006D350000}"/>
    <cellStyle name="Vírgula 7 5 2 3 2 2" xfId="3892" xr:uid="{00000000-0005-0000-0000-00006E350000}"/>
    <cellStyle name="Vírgula 7 5 2 3 2 2 2" xfId="14558" xr:uid="{00000000-0005-0000-0000-00006F350000}"/>
    <cellStyle name="Vírgula 7 5 2 3 2 2 3" xfId="10994" xr:uid="{00000000-0005-0000-0000-000070350000}"/>
    <cellStyle name="Vírgula 7 5 2 3 2 3" xfId="10995" xr:uid="{00000000-0005-0000-0000-000071350000}"/>
    <cellStyle name="Vírgula 7 5 2 3 2 4" xfId="7531" xr:uid="{00000000-0005-0000-0000-000072350000}"/>
    <cellStyle name="Vírgula 7 5 2 3 2 5" xfId="12745" xr:uid="{00000000-0005-0000-0000-000073350000}"/>
    <cellStyle name="Vírgula 7 5 2 3 2 6" xfId="5706" xr:uid="{00000000-0005-0000-0000-000074350000}"/>
    <cellStyle name="Vírgula 7 5 2 3 3" xfId="2985" xr:uid="{00000000-0005-0000-0000-000075350000}"/>
    <cellStyle name="Vírgula 7 5 2 3 3 2" xfId="13651" xr:uid="{00000000-0005-0000-0000-000076350000}"/>
    <cellStyle name="Vírgula 7 5 2 3 3 3" xfId="10996" xr:uid="{00000000-0005-0000-0000-000077350000}"/>
    <cellStyle name="Vírgula 7 5 2 3 4" xfId="10997" xr:uid="{00000000-0005-0000-0000-000078350000}"/>
    <cellStyle name="Vírgula 7 5 2 3 5" xfId="6624" xr:uid="{00000000-0005-0000-0000-000079350000}"/>
    <cellStyle name="Vírgula 7 5 2 3 6" xfId="11838" xr:uid="{00000000-0005-0000-0000-00007A350000}"/>
    <cellStyle name="Vírgula 7 5 2 3 7" xfId="4799" xr:uid="{00000000-0005-0000-0000-00007B350000}"/>
    <cellStyle name="Vírgula 7 5 2 4" xfId="1932" xr:uid="{00000000-0005-0000-0000-00007C350000}"/>
    <cellStyle name="Vírgula 7 5 2 4 2" xfId="3889" xr:uid="{00000000-0005-0000-0000-00007D350000}"/>
    <cellStyle name="Vírgula 7 5 2 4 2 2" xfId="14555" xr:uid="{00000000-0005-0000-0000-00007E350000}"/>
    <cellStyle name="Vírgula 7 5 2 4 2 3" xfId="10998" xr:uid="{00000000-0005-0000-0000-00007F350000}"/>
    <cellStyle name="Vírgula 7 5 2 4 3" xfId="10999" xr:uid="{00000000-0005-0000-0000-000080350000}"/>
    <cellStyle name="Vírgula 7 5 2 4 4" xfId="7528" xr:uid="{00000000-0005-0000-0000-000081350000}"/>
    <cellStyle name="Vírgula 7 5 2 4 5" xfId="12742" xr:uid="{00000000-0005-0000-0000-000082350000}"/>
    <cellStyle name="Vírgula 7 5 2 4 6" xfId="5703" xr:uid="{00000000-0005-0000-0000-000083350000}"/>
    <cellStyle name="Vírgula 7 5 2 5" xfId="2240" xr:uid="{00000000-0005-0000-0000-000084350000}"/>
    <cellStyle name="Vírgula 7 5 2 5 2" xfId="4093" xr:uid="{00000000-0005-0000-0000-000085350000}"/>
    <cellStyle name="Vírgula 7 5 2 5 2 2" xfId="14756" xr:uid="{00000000-0005-0000-0000-000086350000}"/>
    <cellStyle name="Vírgula 7 5 2 5 2 3" xfId="11000" xr:uid="{00000000-0005-0000-0000-000087350000}"/>
    <cellStyle name="Vírgula 7 5 2 5 3" xfId="11001" xr:uid="{00000000-0005-0000-0000-000088350000}"/>
    <cellStyle name="Vírgula 7 5 2 5 4" xfId="7732" xr:uid="{00000000-0005-0000-0000-000089350000}"/>
    <cellStyle name="Vírgula 7 5 2 5 5" xfId="12943" xr:uid="{00000000-0005-0000-0000-00008A350000}"/>
    <cellStyle name="Vírgula 7 5 2 5 6" xfId="5904" xr:uid="{00000000-0005-0000-0000-00008B350000}"/>
    <cellStyle name="Vírgula 7 5 2 6" xfId="2384" xr:uid="{00000000-0005-0000-0000-00008C350000}"/>
    <cellStyle name="Vírgula 7 5 2 6 2" xfId="4228" xr:uid="{00000000-0005-0000-0000-00008D350000}"/>
    <cellStyle name="Vírgula 7 5 2 6 2 2" xfId="14891" xr:uid="{00000000-0005-0000-0000-00008E350000}"/>
    <cellStyle name="Vírgula 7 5 2 6 2 3" xfId="11002" xr:uid="{00000000-0005-0000-0000-00008F350000}"/>
    <cellStyle name="Vírgula 7 5 2 6 3" xfId="7867" xr:uid="{00000000-0005-0000-0000-000090350000}"/>
    <cellStyle name="Vírgula 7 5 2 6 4" xfId="13078" xr:uid="{00000000-0005-0000-0000-000091350000}"/>
    <cellStyle name="Vírgula 7 5 2 6 5" xfId="6039" xr:uid="{00000000-0005-0000-0000-000092350000}"/>
    <cellStyle name="Vírgula 7 5 2 7" xfId="2712" xr:uid="{00000000-0005-0000-0000-000093350000}"/>
    <cellStyle name="Vírgula 7 5 2 7 2" xfId="13378" xr:uid="{00000000-0005-0000-0000-000094350000}"/>
    <cellStyle name="Vírgula 7 5 2 7 3" xfId="11003" xr:uid="{00000000-0005-0000-0000-000095350000}"/>
    <cellStyle name="Vírgula 7 5 2 8" xfId="11004" xr:uid="{00000000-0005-0000-0000-000096350000}"/>
    <cellStyle name="Vírgula 7 5 2 9" xfId="6351" xr:uid="{00000000-0005-0000-0000-000097350000}"/>
    <cellStyle name="Vírgula 7 5 3" xfId="587" xr:uid="{00000000-0005-0000-0000-000098350000}"/>
    <cellStyle name="Vírgula 7 5 3 2" xfId="1110" xr:uid="{00000000-0005-0000-0000-000099350000}"/>
    <cellStyle name="Vírgula 7 5 3 2 2" xfId="1937" xr:uid="{00000000-0005-0000-0000-00009A350000}"/>
    <cellStyle name="Vírgula 7 5 3 2 2 2" xfId="3894" xr:uid="{00000000-0005-0000-0000-00009B350000}"/>
    <cellStyle name="Vírgula 7 5 3 2 2 2 2" xfId="14560" xr:uid="{00000000-0005-0000-0000-00009C350000}"/>
    <cellStyle name="Vírgula 7 5 3 2 2 2 3" xfId="11005" xr:uid="{00000000-0005-0000-0000-00009D350000}"/>
    <cellStyle name="Vírgula 7 5 3 2 2 3" xfId="11006" xr:uid="{00000000-0005-0000-0000-00009E350000}"/>
    <cellStyle name="Vírgula 7 5 3 2 2 4" xfId="7533" xr:uid="{00000000-0005-0000-0000-00009F350000}"/>
    <cellStyle name="Vírgula 7 5 3 2 2 5" xfId="12747" xr:uid="{00000000-0005-0000-0000-0000A0350000}"/>
    <cellStyle name="Vírgula 7 5 3 2 2 6" xfId="5708" xr:uid="{00000000-0005-0000-0000-0000A1350000}"/>
    <cellStyle name="Vírgula 7 5 3 2 3" xfId="3079" xr:uid="{00000000-0005-0000-0000-0000A2350000}"/>
    <cellStyle name="Vírgula 7 5 3 2 3 2" xfId="13745" xr:uid="{00000000-0005-0000-0000-0000A3350000}"/>
    <cellStyle name="Vírgula 7 5 3 2 3 3" xfId="11007" xr:uid="{00000000-0005-0000-0000-0000A4350000}"/>
    <cellStyle name="Vírgula 7 5 3 2 4" xfId="11008" xr:uid="{00000000-0005-0000-0000-0000A5350000}"/>
    <cellStyle name="Vírgula 7 5 3 2 5" xfId="6718" xr:uid="{00000000-0005-0000-0000-0000A6350000}"/>
    <cellStyle name="Vírgula 7 5 3 2 6" xfId="11932" xr:uid="{00000000-0005-0000-0000-0000A7350000}"/>
    <cellStyle name="Vírgula 7 5 3 2 7" xfId="4893" xr:uid="{00000000-0005-0000-0000-0000A8350000}"/>
    <cellStyle name="Vírgula 7 5 3 3" xfId="1936" xr:uid="{00000000-0005-0000-0000-0000A9350000}"/>
    <cellStyle name="Vírgula 7 5 3 3 2" xfId="3893" xr:uid="{00000000-0005-0000-0000-0000AA350000}"/>
    <cellStyle name="Vírgula 7 5 3 3 2 2" xfId="14559" xr:uid="{00000000-0005-0000-0000-0000AB350000}"/>
    <cellStyle name="Vírgula 7 5 3 3 2 3" xfId="11009" xr:uid="{00000000-0005-0000-0000-0000AC350000}"/>
    <cellStyle name="Vírgula 7 5 3 3 3" xfId="11010" xr:uid="{00000000-0005-0000-0000-0000AD350000}"/>
    <cellStyle name="Vírgula 7 5 3 3 4" xfId="7532" xr:uid="{00000000-0005-0000-0000-0000AE350000}"/>
    <cellStyle name="Vírgula 7 5 3 3 5" xfId="12746" xr:uid="{00000000-0005-0000-0000-0000AF350000}"/>
    <cellStyle name="Vírgula 7 5 3 3 6" xfId="5707" xr:uid="{00000000-0005-0000-0000-0000B0350000}"/>
    <cellStyle name="Vírgula 7 5 3 4" xfId="2662" xr:uid="{00000000-0005-0000-0000-0000B1350000}"/>
    <cellStyle name="Vírgula 7 5 3 4 2" xfId="13328" xr:uid="{00000000-0005-0000-0000-0000B2350000}"/>
    <cellStyle name="Vírgula 7 5 3 4 3" xfId="11011" xr:uid="{00000000-0005-0000-0000-0000B3350000}"/>
    <cellStyle name="Vírgula 7 5 3 5" xfId="11012" xr:uid="{00000000-0005-0000-0000-0000B4350000}"/>
    <cellStyle name="Vírgula 7 5 3 6" xfId="6301" xr:uid="{00000000-0005-0000-0000-0000B5350000}"/>
    <cellStyle name="Vírgula 7 5 3 7" xfId="11515" xr:uid="{00000000-0005-0000-0000-0000B6350000}"/>
    <cellStyle name="Vírgula 7 5 3 8" xfId="4476" xr:uid="{00000000-0005-0000-0000-0000B7350000}"/>
    <cellStyle name="Vírgula 7 5 4" xfId="730" xr:uid="{00000000-0005-0000-0000-0000B8350000}"/>
    <cellStyle name="Vírgula 7 5 4 2" xfId="1195" xr:uid="{00000000-0005-0000-0000-0000B9350000}"/>
    <cellStyle name="Vírgula 7 5 4 2 2" xfId="1939" xr:uid="{00000000-0005-0000-0000-0000BA350000}"/>
    <cellStyle name="Vírgula 7 5 4 2 2 2" xfId="3896" xr:uid="{00000000-0005-0000-0000-0000BB350000}"/>
    <cellStyle name="Vírgula 7 5 4 2 2 2 2" xfId="14562" xr:uid="{00000000-0005-0000-0000-0000BC350000}"/>
    <cellStyle name="Vírgula 7 5 4 2 2 2 3" xfId="11013" xr:uid="{00000000-0005-0000-0000-0000BD350000}"/>
    <cellStyle name="Vírgula 7 5 4 2 2 3" xfId="11014" xr:uid="{00000000-0005-0000-0000-0000BE350000}"/>
    <cellStyle name="Vírgula 7 5 4 2 2 4" xfId="7535" xr:uid="{00000000-0005-0000-0000-0000BF350000}"/>
    <cellStyle name="Vírgula 7 5 4 2 2 5" xfId="12749" xr:uid="{00000000-0005-0000-0000-0000C0350000}"/>
    <cellStyle name="Vírgula 7 5 4 2 2 6" xfId="5710" xr:uid="{00000000-0005-0000-0000-0000C1350000}"/>
    <cellStyle name="Vírgula 7 5 4 2 3" xfId="3164" xr:uid="{00000000-0005-0000-0000-0000C2350000}"/>
    <cellStyle name="Vírgula 7 5 4 2 3 2" xfId="13830" xr:uid="{00000000-0005-0000-0000-0000C3350000}"/>
    <cellStyle name="Vírgula 7 5 4 2 3 3" xfId="11015" xr:uid="{00000000-0005-0000-0000-0000C4350000}"/>
    <cellStyle name="Vírgula 7 5 4 2 4" xfId="11016" xr:uid="{00000000-0005-0000-0000-0000C5350000}"/>
    <cellStyle name="Vírgula 7 5 4 2 5" xfId="6803" xr:uid="{00000000-0005-0000-0000-0000C6350000}"/>
    <cellStyle name="Vírgula 7 5 4 2 6" xfId="12017" xr:uid="{00000000-0005-0000-0000-0000C7350000}"/>
    <cellStyle name="Vírgula 7 5 4 2 7" xfId="4978" xr:uid="{00000000-0005-0000-0000-0000C8350000}"/>
    <cellStyle name="Vírgula 7 5 4 3" xfId="1938" xr:uid="{00000000-0005-0000-0000-0000C9350000}"/>
    <cellStyle name="Vírgula 7 5 4 3 2" xfId="3895" xr:uid="{00000000-0005-0000-0000-0000CA350000}"/>
    <cellStyle name="Vírgula 7 5 4 3 2 2" xfId="14561" xr:uid="{00000000-0005-0000-0000-0000CB350000}"/>
    <cellStyle name="Vírgula 7 5 4 3 2 3" xfId="11017" xr:uid="{00000000-0005-0000-0000-0000CC350000}"/>
    <cellStyle name="Vírgula 7 5 4 3 3" xfId="11018" xr:uid="{00000000-0005-0000-0000-0000CD350000}"/>
    <cellStyle name="Vírgula 7 5 4 3 4" xfId="7534" xr:uid="{00000000-0005-0000-0000-0000CE350000}"/>
    <cellStyle name="Vírgula 7 5 4 3 5" xfId="12748" xr:uid="{00000000-0005-0000-0000-0000CF350000}"/>
    <cellStyle name="Vírgula 7 5 4 3 6" xfId="5709" xr:uid="{00000000-0005-0000-0000-0000D0350000}"/>
    <cellStyle name="Vírgula 7 5 4 4" xfId="2797" xr:uid="{00000000-0005-0000-0000-0000D1350000}"/>
    <cellStyle name="Vírgula 7 5 4 4 2" xfId="13463" xr:uid="{00000000-0005-0000-0000-0000D2350000}"/>
    <cellStyle name="Vírgula 7 5 4 4 3" xfId="11019" xr:uid="{00000000-0005-0000-0000-0000D3350000}"/>
    <cellStyle name="Vírgula 7 5 4 5" xfId="11020" xr:uid="{00000000-0005-0000-0000-0000D4350000}"/>
    <cellStyle name="Vírgula 7 5 4 6" xfId="6436" xr:uid="{00000000-0005-0000-0000-0000D5350000}"/>
    <cellStyle name="Vírgula 7 5 4 7" xfId="11650" xr:uid="{00000000-0005-0000-0000-0000D6350000}"/>
    <cellStyle name="Vírgula 7 5 4 8" xfId="4611" xr:uid="{00000000-0005-0000-0000-0000D7350000}"/>
    <cellStyle name="Vírgula 7 5 5" xfId="883" xr:uid="{00000000-0005-0000-0000-0000D8350000}"/>
    <cellStyle name="Vírgula 7 5 5 2" xfId="1940" xr:uid="{00000000-0005-0000-0000-0000D9350000}"/>
    <cellStyle name="Vírgula 7 5 5 2 2" xfId="3897" xr:uid="{00000000-0005-0000-0000-0000DA350000}"/>
    <cellStyle name="Vírgula 7 5 5 2 2 2" xfId="14563" xr:uid="{00000000-0005-0000-0000-0000DB350000}"/>
    <cellStyle name="Vírgula 7 5 5 2 2 3" xfId="11021" xr:uid="{00000000-0005-0000-0000-0000DC350000}"/>
    <cellStyle name="Vírgula 7 5 5 2 3" xfId="11022" xr:uid="{00000000-0005-0000-0000-0000DD350000}"/>
    <cellStyle name="Vírgula 7 5 5 2 4" xfId="7536" xr:uid="{00000000-0005-0000-0000-0000DE350000}"/>
    <cellStyle name="Vírgula 7 5 5 2 5" xfId="12750" xr:uid="{00000000-0005-0000-0000-0000DF350000}"/>
    <cellStyle name="Vírgula 7 5 5 2 6" xfId="5711" xr:uid="{00000000-0005-0000-0000-0000E0350000}"/>
    <cellStyle name="Vírgula 7 5 5 3" xfId="2935" xr:uid="{00000000-0005-0000-0000-0000E1350000}"/>
    <cellStyle name="Vírgula 7 5 5 3 2" xfId="13601" xr:uid="{00000000-0005-0000-0000-0000E2350000}"/>
    <cellStyle name="Vírgula 7 5 5 3 3" xfId="11023" xr:uid="{00000000-0005-0000-0000-0000E3350000}"/>
    <cellStyle name="Vírgula 7 5 5 4" xfId="11024" xr:uid="{00000000-0005-0000-0000-0000E4350000}"/>
    <cellStyle name="Vírgula 7 5 5 5" xfId="6574" xr:uid="{00000000-0005-0000-0000-0000E5350000}"/>
    <cellStyle name="Vírgula 7 5 5 6" xfId="11788" xr:uid="{00000000-0005-0000-0000-0000E6350000}"/>
    <cellStyle name="Vírgula 7 5 5 7" xfId="4749" xr:uid="{00000000-0005-0000-0000-0000E7350000}"/>
    <cellStyle name="Vírgula 7 5 6" xfId="1931" xr:uid="{00000000-0005-0000-0000-0000E8350000}"/>
    <cellStyle name="Vírgula 7 5 6 2" xfId="3888" xr:uid="{00000000-0005-0000-0000-0000E9350000}"/>
    <cellStyle name="Vírgula 7 5 6 2 2" xfId="14554" xr:uid="{00000000-0005-0000-0000-0000EA350000}"/>
    <cellStyle name="Vírgula 7 5 6 2 3" xfId="11025" xr:uid="{00000000-0005-0000-0000-0000EB350000}"/>
    <cellStyle name="Vírgula 7 5 6 3" xfId="11026" xr:uid="{00000000-0005-0000-0000-0000EC350000}"/>
    <cellStyle name="Vírgula 7 5 6 4" xfId="7527" xr:uid="{00000000-0005-0000-0000-0000ED350000}"/>
    <cellStyle name="Vírgula 7 5 6 5" xfId="12741" xr:uid="{00000000-0005-0000-0000-0000EE350000}"/>
    <cellStyle name="Vírgula 7 5 6 6" xfId="5702" xr:uid="{00000000-0005-0000-0000-0000EF350000}"/>
    <cellStyle name="Vírgula 7 5 7" xfId="2190" xr:uid="{00000000-0005-0000-0000-0000F0350000}"/>
    <cellStyle name="Vírgula 7 5 7 2" xfId="4043" xr:uid="{00000000-0005-0000-0000-0000F1350000}"/>
    <cellStyle name="Vírgula 7 5 7 2 2" xfId="14706" xr:uid="{00000000-0005-0000-0000-0000F2350000}"/>
    <cellStyle name="Vírgula 7 5 7 2 3" xfId="11027" xr:uid="{00000000-0005-0000-0000-0000F3350000}"/>
    <cellStyle name="Vírgula 7 5 7 3" xfId="11028" xr:uid="{00000000-0005-0000-0000-0000F4350000}"/>
    <cellStyle name="Vírgula 7 5 7 4" xfId="7682" xr:uid="{00000000-0005-0000-0000-0000F5350000}"/>
    <cellStyle name="Vírgula 7 5 7 5" xfId="12893" xr:uid="{00000000-0005-0000-0000-0000F6350000}"/>
    <cellStyle name="Vírgula 7 5 7 6" xfId="5854" xr:uid="{00000000-0005-0000-0000-0000F7350000}"/>
    <cellStyle name="Vírgula 7 5 8" xfId="2334" xr:uid="{00000000-0005-0000-0000-0000F8350000}"/>
    <cellStyle name="Vírgula 7 5 8 2" xfId="4178" xr:uid="{00000000-0005-0000-0000-0000F9350000}"/>
    <cellStyle name="Vírgula 7 5 8 2 2" xfId="14841" xr:uid="{00000000-0005-0000-0000-0000FA350000}"/>
    <cellStyle name="Vírgula 7 5 8 2 3" xfId="11029" xr:uid="{00000000-0005-0000-0000-0000FB350000}"/>
    <cellStyle name="Vírgula 7 5 8 3" xfId="7817" xr:uid="{00000000-0005-0000-0000-0000FC350000}"/>
    <cellStyle name="Vírgula 7 5 8 4" xfId="13028" xr:uid="{00000000-0005-0000-0000-0000FD350000}"/>
    <cellStyle name="Vírgula 7 5 8 5" xfId="5989" xr:uid="{00000000-0005-0000-0000-0000FE350000}"/>
    <cellStyle name="Vírgula 7 5 9" xfId="2579" xr:uid="{00000000-0005-0000-0000-0000FF350000}"/>
    <cellStyle name="Vírgula 7 5 9 2" xfId="13245" xr:uid="{00000000-0005-0000-0000-000000360000}"/>
    <cellStyle name="Vírgula 7 5 9 3" xfId="11030" xr:uid="{00000000-0005-0000-0000-000001360000}"/>
    <cellStyle name="Vírgula 7 6" xfId="631" xr:uid="{00000000-0005-0000-0000-000002360000}"/>
    <cellStyle name="Vírgula 7 6 10" xfId="11557" xr:uid="{00000000-0005-0000-0000-000003360000}"/>
    <cellStyle name="Vírgula 7 6 11" xfId="4518" xr:uid="{00000000-0005-0000-0000-000004360000}"/>
    <cellStyle name="Vírgula 7 6 2" xfId="772" xr:uid="{00000000-0005-0000-0000-000005360000}"/>
    <cellStyle name="Vírgula 7 6 2 2" xfId="1237" xr:uid="{00000000-0005-0000-0000-000006360000}"/>
    <cellStyle name="Vírgula 7 6 2 2 2" xfId="1943" xr:uid="{00000000-0005-0000-0000-000007360000}"/>
    <cellStyle name="Vírgula 7 6 2 2 2 2" xfId="3900" xr:uid="{00000000-0005-0000-0000-000008360000}"/>
    <cellStyle name="Vírgula 7 6 2 2 2 2 2" xfId="14566" xr:uid="{00000000-0005-0000-0000-000009360000}"/>
    <cellStyle name="Vírgula 7 6 2 2 2 2 3" xfId="11031" xr:uid="{00000000-0005-0000-0000-00000A360000}"/>
    <cellStyle name="Vírgula 7 6 2 2 2 3" xfId="11032" xr:uid="{00000000-0005-0000-0000-00000B360000}"/>
    <cellStyle name="Vírgula 7 6 2 2 2 4" xfId="7539" xr:uid="{00000000-0005-0000-0000-00000C360000}"/>
    <cellStyle name="Vírgula 7 6 2 2 2 5" xfId="12753" xr:uid="{00000000-0005-0000-0000-00000D360000}"/>
    <cellStyle name="Vírgula 7 6 2 2 2 6" xfId="5714" xr:uid="{00000000-0005-0000-0000-00000E360000}"/>
    <cellStyle name="Vírgula 7 6 2 2 3" xfId="3206" xr:uid="{00000000-0005-0000-0000-00000F360000}"/>
    <cellStyle name="Vírgula 7 6 2 2 3 2" xfId="13872" xr:uid="{00000000-0005-0000-0000-000010360000}"/>
    <cellStyle name="Vírgula 7 6 2 2 3 3" xfId="11033" xr:uid="{00000000-0005-0000-0000-000011360000}"/>
    <cellStyle name="Vírgula 7 6 2 2 4" xfId="11034" xr:uid="{00000000-0005-0000-0000-000012360000}"/>
    <cellStyle name="Vírgula 7 6 2 2 5" xfId="6845" xr:uid="{00000000-0005-0000-0000-000013360000}"/>
    <cellStyle name="Vírgula 7 6 2 2 6" xfId="12059" xr:uid="{00000000-0005-0000-0000-000014360000}"/>
    <cellStyle name="Vírgula 7 6 2 2 7" xfId="5020" xr:uid="{00000000-0005-0000-0000-000015360000}"/>
    <cellStyle name="Vírgula 7 6 2 3" xfId="1942" xr:uid="{00000000-0005-0000-0000-000016360000}"/>
    <cellStyle name="Vírgula 7 6 2 3 2" xfId="3899" xr:uid="{00000000-0005-0000-0000-000017360000}"/>
    <cellStyle name="Vírgula 7 6 2 3 2 2" xfId="14565" xr:uid="{00000000-0005-0000-0000-000018360000}"/>
    <cellStyle name="Vírgula 7 6 2 3 2 3" xfId="11035" xr:uid="{00000000-0005-0000-0000-000019360000}"/>
    <cellStyle name="Vírgula 7 6 2 3 3" xfId="11036" xr:uid="{00000000-0005-0000-0000-00001A360000}"/>
    <cellStyle name="Vírgula 7 6 2 3 4" xfId="7538" xr:uid="{00000000-0005-0000-0000-00001B360000}"/>
    <cellStyle name="Vírgula 7 6 2 3 5" xfId="12752" xr:uid="{00000000-0005-0000-0000-00001C360000}"/>
    <cellStyle name="Vírgula 7 6 2 3 6" xfId="5713" xr:uid="{00000000-0005-0000-0000-00001D360000}"/>
    <cellStyle name="Vírgula 7 6 2 4" xfId="2839" xr:uid="{00000000-0005-0000-0000-00001E360000}"/>
    <cellStyle name="Vírgula 7 6 2 4 2" xfId="13505" xr:uid="{00000000-0005-0000-0000-00001F360000}"/>
    <cellStyle name="Vírgula 7 6 2 4 3" xfId="11037" xr:uid="{00000000-0005-0000-0000-000020360000}"/>
    <cellStyle name="Vírgula 7 6 2 5" xfId="11038" xr:uid="{00000000-0005-0000-0000-000021360000}"/>
    <cellStyle name="Vírgula 7 6 2 6" xfId="6478" xr:uid="{00000000-0005-0000-0000-000022360000}"/>
    <cellStyle name="Vírgula 7 6 2 7" xfId="11692" xr:uid="{00000000-0005-0000-0000-000023360000}"/>
    <cellStyle name="Vírgula 7 6 2 8" xfId="4653" xr:uid="{00000000-0005-0000-0000-000024360000}"/>
    <cellStyle name="Vírgula 7 6 3" xfId="925" xr:uid="{00000000-0005-0000-0000-000025360000}"/>
    <cellStyle name="Vírgula 7 6 3 2" xfId="1944" xr:uid="{00000000-0005-0000-0000-000026360000}"/>
    <cellStyle name="Vírgula 7 6 3 2 2" xfId="3901" xr:uid="{00000000-0005-0000-0000-000027360000}"/>
    <cellStyle name="Vírgula 7 6 3 2 2 2" xfId="14567" xr:uid="{00000000-0005-0000-0000-000028360000}"/>
    <cellStyle name="Vírgula 7 6 3 2 2 3" xfId="11039" xr:uid="{00000000-0005-0000-0000-000029360000}"/>
    <cellStyle name="Vírgula 7 6 3 2 3" xfId="11040" xr:uid="{00000000-0005-0000-0000-00002A360000}"/>
    <cellStyle name="Vírgula 7 6 3 2 4" xfId="7540" xr:uid="{00000000-0005-0000-0000-00002B360000}"/>
    <cellStyle name="Vírgula 7 6 3 2 5" xfId="12754" xr:uid="{00000000-0005-0000-0000-00002C360000}"/>
    <cellStyle name="Vírgula 7 6 3 2 6" xfId="5715" xr:uid="{00000000-0005-0000-0000-00002D360000}"/>
    <cellStyle name="Vírgula 7 6 3 3" xfId="2977" xr:uid="{00000000-0005-0000-0000-00002E360000}"/>
    <cellStyle name="Vírgula 7 6 3 3 2" xfId="13643" xr:uid="{00000000-0005-0000-0000-00002F360000}"/>
    <cellStyle name="Vírgula 7 6 3 3 3" xfId="11041" xr:uid="{00000000-0005-0000-0000-000030360000}"/>
    <cellStyle name="Vírgula 7 6 3 4" xfId="11042" xr:uid="{00000000-0005-0000-0000-000031360000}"/>
    <cellStyle name="Vírgula 7 6 3 5" xfId="6616" xr:uid="{00000000-0005-0000-0000-000032360000}"/>
    <cellStyle name="Vírgula 7 6 3 6" xfId="11830" xr:uid="{00000000-0005-0000-0000-000033360000}"/>
    <cellStyle name="Vírgula 7 6 3 7" xfId="4791" xr:uid="{00000000-0005-0000-0000-000034360000}"/>
    <cellStyle name="Vírgula 7 6 4" xfId="1941" xr:uid="{00000000-0005-0000-0000-000035360000}"/>
    <cellStyle name="Vírgula 7 6 4 2" xfId="3898" xr:uid="{00000000-0005-0000-0000-000036360000}"/>
    <cellStyle name="Vírgula 7 6 4 2 2" xfId="14564" xr:uid="{00000000-0005-0000-0000-000037360000}"/>
    <cellStyle name="Vírgula 7 6 4 2 3" xfId="11043" xr:uid="{00000000-0005-0000-0000-000038360000}"/>
    <cellStyle name="Vírgula 7 6 4 3" xfId="11044" xr:uid="{00000000-0005-0000-0000-000039360000}"/>
    <cellStyle name="Vírgula 7 6 4 4" xfId="7537" xr:uid="{00000000-0005-0000-0000-00003A360000}"/>
    <cellStyle name="Vírgula 7 6 4 5" xfId="12751" xr:uid="{00000000-0005-0000-0000-00003B360000}"/>
    <cellStyle name="Vírgula 7 6 4 6" xfId="5712" xr:uid="{00000000-0005-0000-0000-00003C360000}"/>
    <cellStyle name="Vírgula 7 6 5" xfId="2232" xr:uid="{00000000-0005-0000-0000-00003D360000}"/>
    <cellStyle name="Vírgula 7 6 5 2" xfId="4085" xr:uid="{00000000-0005-0000-0000-00003E360000}"/>
    <cellStyle name="Vírgula 7 6 5 2 2" xfId="14748" xr:uid="{00000000-0005-0000-0000-00003F360000}"/>
    <cellStyle name="Vírgula 7 6 5 2 3" xfId="11045" xr:uid="{00000000-0005-0000-0000-000040360000}"/>
    <cellStyle name="Vírgula 7 6 5 3" xfId="11046" xr:uid="{00000000-0005-0000-0000-000041360000}"/>
    <cellStyle name="Vírgula 7 6 5 4" xfId="7724" xr:uid="{00000000-0005-0000-0000-000042360000}"/>
    <cellStyle name="Vírgula 7 6 5 5" xfId="12935" xr:uid="{00000000-0005-0000-0000-000043360000}"/>
    <cellStyle name="Vírgula 7 6 5 6" xfId="5896" xr:uid="{00000000-0005-0000-0000-000044360000}"/>
    <cellStyle name="Vírgula 7 6 6" xfId="2376" xr:uid="{00000000-0005-0000-0000-000045360000}"/>
    <cellStyle name="Vírgula 7 6 6 2" xfId="4220" xr:uid="{00000000-0005-0000-0000-000046360000}"/>
    <cellStyle name="Vírgula 7 6 6 2 2" xfId="14883" xr:uid="{00000000-0005-0000-0000-000047360000}"/>
    <cellStyle name="Vírgula 7 6 6 2 3" xfId="11047" xr:uid="{00000000-0005-0000-0000-000048360000}"/>
    <cellStyle name="Vírgula 7 6 6 3" xfId="7859" xr:uid="{00000000-0005-0000-0000-000049360000}"/>
    <cellStyle name="Vírgula 7 6 6 4" xfId="13070" xr:uid="{00000000-0005-0000-0000-00004A360000}"/>
    <cellStyle name="Vírgula 7 6 6 5" xfId="6031" xr:uid="{00000000-0005-0000-0000-00004B360000}"/>
    <cellStyle name="Vírgula 7 6 7" xfId="2704" xr:uid="{00000000-0005-0000-0000-00004C360000}"/>
    <cellStyle name="Vírgula 7 6 7 2" xfId="13370" xr:uid="{00000000-0005-0000-0000-00004D360000}"/>
    <cellStyle name="Vírgula 7 6 7 3" xfId="11048" xr:uid="{00000000-0005-0000-0000-00004E360000}"/>
    <cellStyle name="Vírgula 7 6 8" xfId="11049" xr:uid="{00000000-0005-0000-0000-00004F360000}"/>
    <cellStyle name="Vírgula 7 6 9" xfId="6343" xr:uid="{00000000-0005-0000-0000-000050360000}"/>
    <cellStyle name="Vírgula 7 7" xfId="473" xr:uid="{00000000-0005-0000-0000-000051360000}"/>
    <cellStyle name="Vírgula 7 7 2" xfId="1035" xr:uid="{00000000-0005-0000-0000-000052360000}"/>
    <cellStyle name="Vírgula 7 7 2 2" xfId="1946" xr:uid="{00000000-0005-0000-0000-000053360000}"/>
    <cellStyle name="Vírgula 7 7 2 2 2" xfId="3903" xr:uid="{00000000-0005-0000-0000-000054360000}"/>
    <cellStyle name="Vírgula 7 7 2 2 2 2" xfId="14569" xr:uid="{00000000-0005-0000-0000-000055360000}"/>
    <cellStyle name="Vírgula 7 7 2 2 2 3" xfId="11050" xr:uid="{00000000-0005-0000-0000-000056360000}"/>
    <cellStyle name="Vírgula 7 7 2 2 3" xfId="11051" xr:uid="{00000000-0005-0000-0000-000057360000}"/>
    <cellStyle name="Vírgula 7 7 2 2 4" xfId="7542" xr:uid="{00000000-0005-0000-0000-000058360000}"/>
    <cellStyle name="Vírgula 7 7 2 2 5" xfId="12756" xr:uid="{00000000-0005-0000-0000-000059360000}"/>
    <cellStyle name="Vírgula 7 7 2 2 6" xfId="5717" xr:uid="{00000000-0005-0000-0000-00005A360000}"/>
    <cellStyle name="Vírgula 7 7 2 3" xfId="3067" xr:uid="{00000000-0005-0000-0000-00005B360000}"/>
    <cellStyle name="Vírgula 7 7 2 3 2" xfId="13733" xr:uid="{00000000-0005-0000-0000-00005C360000}"/>
    <cellStyle name="Vírgula 7 7 2 3 3" xfId="11052" xr:uid="{00000000-0005-0000-0000-00005D360000}"/>
    <cellStyle name="Vírgula 7 7 2 4" xfId="11053" xr:uid="{00000000-0005-0000-0000-00005E360000}"/>
    <cellStyle name="Vírgula 7 7 2 5" xfId="6706" xr:uid="{00000000-0005-0000-0000-00005F360000}"/>
    <cellStyle name="Vírgula 7 7 2 6" xfId="11920" xr:uid="{00000000-0005-0000-0000-000060360000}"/>
    <cellStyle name="Vírgula 7 7 2 7" xfId="4881" xr:uid="{00000000-0005-0000-0000-000061360000}"/>
    <cellStyle name="Vírgula 7 7 3" xfId="1945" xr:uid="{00000000-0005-0000-0000-000062360000}"/>
    <cellStyle name="Vírgula 7 7 3 2" xfId="3902" xr:uid="{00000000-0005-0000-0000-000063360000}"/>
    <cellStyle name="Vírgula 7 7 3 2 2" xfId="14568" xr:uid="{00000000-0005-0000-0000-000064360000}"/>
    <cellStyle name="Vírgula 7 7 3 2 3" xfId="11054" xr:uid="{00000000-0005-0000-0000-000065360000}"/>
    <cellStyle name="Vírgula 7 7 3 3" xfId="11055" xr:uid="{00000000-0005-0000-0000-000066360000}"/>
    <cellStyle name="Vírgula 7 7 3 4" xfId="7541" xr:uid="{00000000-0005-0000-0000-000067360000}"/>
    <cellStyle name="Vírgula 7 7 3 5" xfId="12755" xr:uid="{00000000-0005-0000-0000-000068360000}"/>
    <cellStyle name="Vírgula 7 7 3 6" xfId="5716" xr:uid="{00000000-0005-0000-0000-000069360000}"/>
    <cellStyle name="Vírgula 7 7 4" xfId="2615" xr:uid="{00000000-0005-0000-0000-00006A360000}"/>
    <cellStyle name="Vírgula 7 7 4 2" xfId="13281" xr:uid="{00000000-0005-0000-0000-00006B360000}"/>
    <cellStyle name="Vírgula 7 7 4 3" xfId="11056" xr:uid="{00000000-0005-0000-0000-00006C360000}"/>
    <cellStyle name="Vírgula 7 7 5" xfId="11057" xr:uid="{00000000-0005-0000-0000-00006D360000}"/>
    <cellStyle name="Vírgula 7 7 6" xfId="6254" xr:uid="{00000000-0005-0000-0000-00006E360000}"/>
    <cellStyle name="Vírgula 7 7 7" xfId="11468" xr:uid="{00000000-0005-0000-0000-00006F360000}"/>
    <cellStyle name="Vírgula 7 7 8" xfId="4429" xr:uid="{00000000-0005-0000-0000-000070360000}"/>
    <cellStyle name="Vírgula 7 8" xfId="682" xr:uid="{00000000-0005-0000-0000-000071360000}"/>
    <cellStyle name="Vírgula 7 8 2" xfId="1148" xr:uid="{00000000-0005-0000-0000-000072360000}"/>
    <cellStyle name="Vírgula 7 8 2 2" xfId="1948" xr:uid="{00000000-0005-0000-0000-000073360000}"/>
    <cellStyle name="Vírgula 7 8 2 2 2" xfId="3905" xr:uid="{00000000-0005-0000-0000-000074360000}"/>
    <cellStyle name="Vírgula 7 8 2 2 2 2" xfId="14571" xr:uid="{00000000-0005-0000-0000-000075360000}"/>
    <cellStyle name="Vírgula 7 8 2 2 2 3" xfId="11058" xr:uid="{00000000-0005-0000-0000-000076360000}"/>
    <cellStyle name="Vírgula 7 8 2 2 3" xfId="11059" xr:uid="{00000000-0005-0000-0000-000077360000}"/>
    <cellStyle name="Vírgula 7 8 2 2 4" xfId="7544" xr:uid="{00000000-0005-0000-0000-000078360000}"/>
    <cellStyle name="Vírgula 7 8 2 2 5" xfId="12758" xr:uid="{00000000-0005-0000-0000-000079360000}"/>
    <cellStyle name="Vírgula 7 8 2 2 6" xfId="5719" xr:uid="{00000000-0005-0000-0000-00007A360000}"/>
    <cellStyle name="Vírgula 7 8 2 3" xfId="3117" xr:uid="{00000000-0005-0000-0000-00007B360000}"/>
    <cellStyle name="Vírgula 7 8 2 3 2" xfId="13783" xr:uid="{00000000-0005-0000-0000-00007C360000}"/>
    <cellStyle name="Vírgula 7 8 2 3 3" xfId="11060" xr:uid="{00000000-0005-0000-0000-00007D360000}"/>
    <cellStyle name="Vírgula 7 8 2 4" xfId="11061" xr:uid="{00000000-0005-0000-0000-00007E360000}"/>
    <cellStyle name="Vírgula 7 8 2 5" xfId="6756" xr:uid="{00000000-0005-0000-0000-00007F360000}"/>
    <cellStyle name="Vírgula 7 8 2 6" xfId="11970" xr:uid="{00000000-0005-0000-0000-000080360000}"/>
    <cellStyle name="Vírgula 7 8 2 7" xfId="4931" xr:uid="{00000000-0005-0000-0000-000081360000}"/>
    <cellStyle name="Vírgula 7 8 3" xfId="1947" xr:uid="{00000000-0005-0000-0000-000082360000}"/>
    <cellStyle name="Vírgula 7 8 3 2" xfId="3904" xr:uid="{00000000-0005-0000-0000-000083360000}"/>
    <cellStyle name="Vírgula 7 8 3 2 2" xfId="14570" xr:uid="{00000000-0005-0000-0000-000084360000}"/>
    <cellStyle name="Vírgula 7 8 3 2 3" xfId="11062" xr:uid="{00000000-0005-0000-0000-000085360000}"/>
    <cellStyle name="Vírgula 7 8 3 3" xfId="11063" xr:uid="{00000000-0005-0000-0000-000086360000}"/>
    <cellStyle name="Vírgula 7 8 3 4" xfId="7543" xr:uid="{00000000-0005-0000-0000-000087360000}"/>
    <cellStyle name="Vírgula 7 8 3 5" xfId="12757" xr:uid="{00000000-0005-0000-0000-000088360000}"/>
    <cellStyle name="Vírgula 7 8 3 6" xfId="5718" xr:uid="{00000000-0005-0000-0000-000089360000}"/>
    <cellStyle name="Vírgula 7 8 4" xfId="2750" xr:uid="{00000000-0005-0000-0000-00008A360000}"/>
    <cellStyle name="Vírgula 7 8 4 2" xfId="13416" xr:uid="{00000000-0005-0000-0000-00008B360000}"/>
    <cellStyle name="Vírgula 7 8 4 3" xfId="11064" xr:uid="{00000000-0005-0000-0000-00008C360000}"/>
    <cellStyle name="Vírgula 7 8 5" xfId="11065" xr:uid="{00000000-0005-0000-0000-00008D360000}"/>
    <cellStyle name="Vírgula 7 8 6" xfId="6389" xr:uid="{00000000-0005-0000-0000-00008E360000}"/>
    <cellStyle name="Vírgula 7 8 7" xfId="11603" xr:uid="{00000000-0005-0000-0000-00008F360000}"/>
    <cellStyle name="Vírgula 7 8 8" xfId="4564" xr:uid="{00000000-0005-0000-0000-000090360000}"/>
    <cellStyle name="Vírgula 7 9" xfId="357" xr:uid="{00000000-0005-0000-0000-000091360000}"/>
    <cellStyle name="Vírgula 7 9 2" xfId="979" xr:uid="{00000000-0005-0000-0000-000092360000}"/>
    <cellStyle name="Vírgula 7 9 2 2" xfId="1950" xr:uid="{00000000-0005-0000-0000-000093360000}"/>
    <cellStyle name="Vírgula 7 9 2 2 2" xfId="3907" xr:uid="{00000000-0005-0000-0000-000094360000}"/>
    <cellStyle name="Vírgula 7 9 2 2 2 2" xfId="14573" xr:uid="{00000000-0005-0000-0000-000095360000}"/>
    <cellStyle name="Vírgula 7 9 2 2 2 3" xfId="11066" xr:uid="{00000000-0005-0000-0000-000096360000}"/>
    <cellStyle name="Vírgula 7 9 2 2 3" xfId="11067" xr:uid="{00000000-0005-0000-0000-000097360000}"/>
    <cellStyle name="Vírgula 7 9 2 2 4" xfId="7546" xr:uid="{00000000-0005-0000-0000-000098360000}"/>
    <cellStyle name="Vírgula 7 9 2 2 5" xfId="12760" xr:uid="{00000000-0005-0000-0000-000099360000}"/>
    <cellStyle name="Vírgula 7 9 2 2 6" xfId="5721" xr:uid="{00000000-0005-0000-0000-00009A360000}"/>
    <cellStyle name="Vírgula 7 9 2 3" xfId="3023" xr:uid="{00000000-0005-0000-0000-00009B360000}"/>
    <cellStyle name="Vírgula 7 9 2 3 2" xfId="13689" xr:uid="{00000000-0005-0000-0000-00009C360000}"/>
    <cellStyle name="Vírgula 7 9 2 3 3" xfId="11068" xr:uid="{00000000-0005-0000-0000-00009D360000}"/>
    <cellStyle name="Vírgula 7 9 2 4" xfId="11069" xr:uid="{00000000-0005-0000-0000-00009E360000}"/>
    <cellStyle name="Vírgula 7 9 2 5" xfId="6662" xr:uid="{00000000-0005-0000-0000-00009F360000}"/>
    <cellStyle name="Vírgula 7 9 2 6" xfId="11876" xr:uid="{00000000-0005-0000-0000-0000A0360000}"/>
    <cellStyle name="Vírgula 7 9 2 7" xfId="4837" xr:uid="{00000000-0005-0000-0000-0000A1360000}"/>
    <cellStyle name="Vírgula 7 9 3" xfId="1949" xr:uid="{00000000-0005-0000-0000-0000A2360000}"/>
    <cellStyle name="Vírgula 7 9 3 2" xfId="3906" xr:uid="{00000000-0005-0000-0000-0000A3360000}"/>
    <cellStyle name="Vírgula 7 9 3 2 2" xfId="14572" xr:uid="{00000000-0005-0000-0000-0000A4360000}"/>
    <cellStyle name="Vírgula 7 9 3 2 3" xfId="11070" xr:uid="{00000000-0005-0000-0000-0000A5360000}"/>
    <cellStyle name="Vírgula 7 9 3 3" xfId="11071" xr:uid="{00000000-0005-0000-0000-0000A6360000}"/>
    <cellStyle name="Vírgula 7 9 3 4" xfId="7545" xr:uid="{00000000-0005-0000-0000-0000A7360000}"/>
    <cellStyle name="Vírgula 7 9 3 5" xfId="12759" xr:uid="{00000000-0005-0000-0000-0000A8360000}"/>
    <cellStyle name="Vírgula 7 9 3 6" xfId="5720" xr:uid="{00000000-0005-0000-0000-0000A9360000}"/>
    <cellStyle name="Vírgula 7 9 4" xfId="2566" xr:uid="{00000000-0005-0000-0000-0000AA360000}"/>
    <cellStyle name="Vírgula 7 9 4 2" xfId="13232" xr:uid="{00000000-0005-0000-0000-0000AB360000}"/>
    <cellStyle name="Vírgula 7 9 4 3" xfId="11072" xr:uid="{00000000-0005-0000-0000-0000AC360000}"/>
    <cellStyle name="Vírgula 7 9 5" xfId="11073" xr:uid="{00000000-0005-0000-0000-0000AD360000}"/>
    <cellStyle name="Vírgula 7 9 6" xfId="6205" xr:uid="{00000000-0005-0000-0000-0000AE360000}"/>
    <cellStyle name="Vírgula 7 9 7" xfId="11419" xr:uid="{00000000-0005-0000-0000-0000AF360000}"/>
    <cellStyle name="Vírgula 7 9 8" xfId="4380" xr:uid="{00000000-0005-0000-0000-0000B0360000}"/>
    <cellStyle name="Vírgula 8" xfId="59" xr:uid="{00000000-0005-0000-0000-0000B1360000}"/>
    <cellStyle name="Vírgula 8 10" xfId="1301" xr:uid="{00000000-0005-0000-0000-0000B2360000}"/>
    <cellStyle name="Vírgula 8 10 2" xfId="3258" xr:uid="{00000000-0005-0000-0000-0000B3360000}"/>
    <cellStyle name="Vírgula 8 10 2 2" xfId="13924" xr:uid="{00000000-0005-0000-0000-0000B4360000}"/>
    <cellStyle name="Vírgula 8 10 2 3" xfId="11074" xr:uid="{00000000-0005-0000-0000-0000B5360000}"/>
    <cellStyle name="Vírgula 8 10 3" xfId="11075" xr:uid="{00000000-0005-0000-0000-0000B6360000}"/>
    <cellStyle name="Vírgula 8 10 4" xfId="6897" xr:uid="{00000000-0005-0000-0000-0000B7360000}"/>
    <cellStyle name="Vírgula 8 10 5" xfId="12111" xr:uid="{00000000-0005-0000-0000-0000B8360000}"/>
    <cellStyle name="Vírgula 8 10 6" xfId="5072" xr:uid="{00000000-0005-0000-0000-0000B9360000}"/>
    <cellStyle name="Vírgula 8 11" xfId="245" xr:uid="{00000000-0005-0000-0000-0000BA360000}"/>
    <cellStyle name="Vírgula 8 11 2" xfId="2525" xr:uid="{00000000-0005-0000-0000-0000BB360000}"/>
    <cellStyle name="Vírgula 8 11 2 2" xfId="13191" xr:uid="{00000000-0005-0000-0000-0000BC360000}"/>
    <cellStyle name="Vírgula 8 11 2 3" xfId="11076" xr:uid="{00000000-0005-0000-0000-0000BD360000}"/>
    <cellStyle name="Vírgula 8 11 3" xfId="11077" xr:uid="{00000000-0005-0000-0000-0000BE360000}"/>
    <cellStyle name="Vírgula 8 11 4" xfId="6164" xr:uid="{00000000-0005-0000-0000-0000BF360000}"/>
    <cellStyle name="Vírgula 8 11 5" xfId="11378" xr:uid="{00000000-0005-0000-0000-0000C0360000}"/>
    <cellStyle name="Vírgula 8 11 6" xfId="4339" xr:uid="{00000000-0005-0000-0000-0000C1360000}"/>
    <cellStyle name="Vírgula 8 12" xfId="2141" xr:uid="{00000000-0005-0000-0000-0000C2360000}"/>
    <cellStyle name="Vírgula 8 12 2" xfId="3998" xr:uid="{00000000-0005-0000-0000-0000C3360000}"/>
    <cellStyle name="Vírgula 8 12 2 2" xfId="14661" xr:uid="{00000000-0005-0000-0000-0000C4360000}"/>
    <cellStyle name="Vírgula 8 12 2 3" xfId="11078" xr:uid="{00000000-0005-0000-0000-0000C5360000}"/>
    <cellStyle name="Vírgula 8 12 3" xfId="11079" xr:uid="{00000000-0005-0000-0000-0000C6360000}"/>
    <cellStyle name="Vírgula 8 12 4" xfId="7637" xr:uid="{00000000-0005-0000-0000-0000C7360000}"/>
    <cellStyle name="Vírgula 8 12 5" xfId="12848" xr:uid="{00000000-0005-0000-0000-0000C8360000}"/>
    <cellStyle name="Vírgula 8 12 6" xfId="5809" xr:uid="{00000000-0005-0000-0000-0000C9360000}"/>
    <cellStyle name="Vírgula 8 13" xfId="2290" xr:uid="{00000000-0005-0000-0000-0000CA360000}"/>
    <cellStyle name="Vírgula 8 13 2" xfId="4134" xr:uid="{00000000-0005-0000-0000-0000CB360000}"/>
    <cellStyle name="Vírgula 8 13 2 2" xfId="14797" xr:uid="{00000000-0005-0000-0000-0000CC360000}"/>
    <cellStyle name="Vírgula 8 13 2 3" xfId="11080" xr:uid="{00000000-0005-0000-0000-0000CD360000}"/>
    <cellStyle name="Vírgula 8 13 3" xfId="7773" xr:uid="{00000000-0005-0000-0000-0000CE360000}"/>
    <cellStyle name="Vírgula 8 13 4" xfId="12984" xr:uid="{00000000-0005-0000-0000-0000CF360000}"/>
    <cellStyle name="Vírgula 8 13 5" xfId="5945" xr:uid="{00000000-0005-0000-0000-0000D0360000}"/>
    <cellStyle name="Vírgula 8 14" xfId="2453" xr:uid="{00000000-0005-0000-0000-0000D1360000}"/>
    <cellStyle name="Vírgula 8 14 2" xfId="11081" xr:uid="{00000000-0005-0000-0000-0000D2360000}"/>
    <cellStyle name="Vírgula 8 14 3" xfId="13121" xr:uid="{00000000-0005-0000-0000-0000D3360000}"/>
    <cellStyle name="Vírgula 8 14 4" xfId="6051" xr:uid="{00000000-0005-0000-0000-0000D4360000}"/>
    <cellStyle name="Vírgula 8 15" xfId="11082" xr:uid="{00000000-0005-0000-0000-0000D5360000}"/>
    <cellStyle name="Vírgula 8 16" xfId="6092" xr:uid="{00000000-0005-0000-0000-0000D6360000}"/>
    <cellStyle name="Vírgula 8 17" xfId="11308" xr:uid="{00000000-0005-0000-0000-0000D7360000}"/>
    <cellStyle name="Vírgula 8 18" xfId="4269" xr:uid="{00000000-0005-0000-0000-0000D8360000}"/>
    <cellStyle name="Vírgula 8 19" xfId="14945" xr:uid="{3DFF6140-32EB-4660-98ED-14AB3A5663B3}"/>
    <cellStyle name="Vírgula 8 2" xfId="107" xr:uid="{00000000-0005-0000-0000-0000D9360000}"/>
    <cellStyle name="Vírgula 8 2 10" xfId="2142" xr:uid="{00000000-0005-0000-0000-0000DA360000}"/>
    <cellStyle name="Vírgula 8 2 10 2" xfId="3999" xr:uid="{00000000-0005-0000-0000-0000DB360000}"/>
    <cellStyle name="Vírgula 8 2 10 2 2" xfId="14662" xr:uid="{00000000-0005-0000-0000-0000DC360000}"/>
    <cellStyle name="Vírgula 8 2 10 2 3" xfId="11083" xr:uid="{00000000-0005-0000-0000-0000DD360000}"/>
    <cellStyle name="Vírgula 8 2 10 3" xfId="11084" xr:uid="{00000000-0005-0000-0000-0000DE360000}"/>
    <cellStyle name="Vírgula 8 2 10 4" xfId="7638" xr:uid="{00000000-0005-0000-0000-0000DF360000}"/>
    <cellStyle name="Vírgula 8 2 10 5" xfId="12849" xr:uid="{00000000-0005-0000-0000-0000E0360000}"/>
    <cellStyle name="Vírgula 8 2 10 6" xfId="5810" xr:uid="{00000000-0005-0000-0000-0000E1360000}"/>
    <cellStyle name="Vírgula 8 2 11" xfId="2291" xr:uid="{00000000-0005-0000-0000-0000E2360000}"/>
    <cellStyle name="Vírgula 8 2 11 2" xfId="4135" xr:uid="{00000000-0005-0000-0000-0000E3360000}"/>
    <cellStyle name="Vírgula 8 2 11 2 2" xfId="14798" xr:uid="{00000000-0005-0000-0000-0000E4360000}"/>
    <cellStyle name="Vírgula 8 2 11 2 3" xfId="11085" xr:uid="{00000000-0005-0000-0000-0000E5360000}"/>
    <cellStyle name="Vírgula 8 2 11 3" xfId="7774" xr:uid="{00000000-0005-0000-0000-0000E6360000}"/>
    <cellStyle name="Vírgula 8 2 11 4" xfId="12985" xr:uid="{00000000-0005-0000-0000-0000E7360000}"/>
    <cellStyle name="Vírgula 8 2 11 5" xfId="5946" xr:uid="{00000000-0005-0000-0000-0000E8360000}"/>
    <cellStyle name="Vírgula 8 2 12" xfId="2465" xr:uid="{00000000-0005-0000-0000-0000E9360000}"/>
    <cellStyle name="Vírgula 8 2 12 2" xfId="11086" xr:uid="{00000000-0005-0000-0000-0000EA360000}"/>
    <cellStyle name="Vírgula 8 2 12 3" xfId="13133" xr:uid="{00000000-0005-0000-0000-0000EB360000}"/>
    <cellStyle name="Vírgula 8 2 12 4" xfId="6081" xr:uid="{00000000-0005-0000-0000-0000EC360000}"/>
    <cellStyle name="Vírgula 8 2 13" xfId="11087" xr:uid="{00000000-0005-0000-0000-0000ED360000}"/>
    <cellStyle name="Vírgula 8 2 14" xfId="6104" xr:uid="{00000000-0005-0000-0000-0000EE360000}"/>
    <cellStyle name="Vírgula 8 2 15" xfId="11320" xr:uid="{00000000-0005-0000-0000-0000EF360000}"/>
    <cellStyle name="Vírgula 8 2 16" xfId="4281" xr:uid="{00000000-0005-0000-0000-0000F0360000}"/>
    <cellStyle name="Vírgula 8 2 2" xfId="591" xr:uid="{00000000-0005-0000-0000-0000F1360000}"/>
    <cellStyle name="Vírgula 8 2 2 10" xfId="11519" xr:uid="{00000000-0005-0000-0000-0000F2360000}"/>
    <cellStyle name="Vírgula 8 2 2 11" xfId="4480" xr:uid="{00000000-0005-0000-0000-0000F3360000}"/>
    <cellStyle name="Vírgula 8 2 2 2" xfId="734" xr:uid="{00000000-0005-0000-0000-0000F4360000}"/>
    <cellStyle name="Vírgula 8 2 2 2 2" xfId="1199" xr:uid="{00000000-0005-0000-0000-0000F5360000}"/>
    <cellStyle name="Vírgula 8 2 2 2 2 2" xfId="1953" xr:uid="{00000000-0005-0000-0000-0000F6360000}"/>
    <cellStyle name="Vírgula 8 2 2 2 2 2 2" xfId="3910" xr:uid="{00000000-0005-0000-0000-0000F7360000}"/>
    <cellStyle name="Vírgula 8 2 2 2 2 2 2 2" xfId="14576" xr:uid="{00000000-0005-0000-0000-0000F8360000}"/>
    <cellStyle name="Vírgula 8 2 2 2 2 2 2 3" xfId="11088" xr:uid="{00000000-0005-0000-0000-0000F9360000}"/>
    <cellStyle name="Vírgula 8 2 2 2 2 2 3" xfId="11089" xr:uid="{00000000-0005-0000-0000-0000FA360000}"/>
    <cellStyle name="Vírgula 8 2 2 2 2 2 4" xfId="7549" xr:uid="{00000000-0005-0000-0000-0000FB360000}"/>
    <cellStyle name="Vírgula 8 2 2 2 2 2 5" xfId="12763" xr:uid="{00000000-0005-0000-0000-0000FC360000}"/>
    <cellStyle name="Vírgula 8 2 2 2 2 2 6" xfId="5724" xr:uid="{00000000-0005-0000-0000-0000FD360000}"/>
    <cellStyle name="Vírgula 8 2 2 2 2 3" xfId="3168" xr:uid="{00000000-0005-0000-0000-0000FE360000}"/>
    <cellStyle name="Vírgula 8 2 2 2 2 3 2" xfId="13834" xr:uid="{00000000-0005-0000-0000-0000FF360000}"/>
    <cellStyle name="Vírgula 8 2 2 2 2 3 3" xfId="11090" xr:uid="{00000000-0005-0000-0000-000000370000}"/>
    <cellStyle name="Vírgula 8 2 2 2 2 4" xfId="11091" xr:uid="{00000000-0005-0000-0000-000001370000}"/>
    <cellStyle name="Vírgula 8 2 2 2 2 5" xfId="6807" xr:uid="{00000000-0005-0000-0000-000002370000}"/>
    <cellStyle name="Vírgula 8 2 2 2 2 6" xfId="12021" xr:uid="{00000000-0005-0000-0000-000003370000}"/>
    <cellStyle name="Vírgula 8 2 2 2 2 7" xfId="4982" xr:uid="{00000000-0005-0000-0000-000004370000}"/>
    <cellStyle name="Vírgula 8 2 2 2 3" xfId="1952" xr:uid="{00000000-0005-0000-0000-000005370000}"/>
    <cellStyle name="Vírgula 8 2 2 2 3 2" xfId="3909" xr:uid="{00000000-0005-0000-0000-000006370000}"/>
    <cellStyle name="Vírgula 8 2 2 2 3 2 2" xfId="14575" xr:uid="{00000000-0005-0000-0000-000007370000}"/>
    <cellStyle name="Vírgula 8 2 2 2 3 2 3" xfId="11092" xr:uid="{00000000-0005-0000-0000-000008370000}"/>
    <cellStyle name="Vírgula 8 2 2 2 3 3" xfId="11093" xr:uid="{00000000-0005-0000-0000-000009370000}"/>
    <cellStyle name="Vírgula 8 2 2 2 3 4" xfId="7548" xr:uid="{00000000-0005-0000-0000-00000A370000}"/>
    <cellStyle name="Vírgula 8 2 2 2 3 5" xfId="12762" xr:uid="{00000000-0005-0000-0000-00000B370000}"/>
    <cellStyle name="Vírgula 8 2 2 2 3 6" xfId="5723" xr:uid="{00000000-0005-0000-0000-00000C370000}"/>
    <cellStyle name="Vírgula 8 2 2 2 4" xfId="2801" xr:uid="{00000000-0005-0000-0000-00000D370000}"/>
    <cellStyle name="Vírgula 8 2 2 2 4 2" xfId="13467" xr:uid="{00000000-0005-0000-0000-00000E370000}"/>
    <cellStyle name="Vírgula 8 2 2 2 4 3" xfId="11094" xr:uid="{00000000-0005-0000-0000-00000F370000}"/>
    <cellStyle name="Vírgula 8 2 2 2 5" xfId="11095" xr:uid="{00000000-0005-0000-0000-000010370000}"/>
    <cellStyle name="Vírgula 8 2 2 2 6" xfId="6440" xr:uid="{00000000-0005-0000-0000-000011370000}"/>
    <cellStyle name="Vírgula 8 2 2 2 7" xfId="11654" xr:uid="{00000000-0005-0000-0000-000012370000}"/>
    <cellStyle name="Vírgula 8 2 2 2 8" xfId="4615" xr:uid="{00000000-0005-0000-0000-000013370000}"/>
    <cellStyle name="Vírgula 8 2 2 3" xfId="887" xr:uid="{00000000-0005-0000-0000-000014370000}"/>
    <cellStyle name="Vírgula 8 2 2 3 2" xfId="1954" xr:uid="{00000000-0005-0000-0000-000015370000}"/>
    <cellStyle name="Vírgula 8 2 2 3 2 2" xfId="3911" xr:uid="{00000000-0005-0000-0000-000016370000}"/>
    <cellStyle name="Vírgula 8 2 2 3 2 2 2" xfId="14577" xr:uid="{00000000-0005-0000-0000-000017370000}"/>
    <cellStyle name="Vírgula 8 2 2 3 2 2 3" xfId="11096" xr:uid="{00000000-0005-0000-0000-000018370000}"/>
    <cellStyle name="Vírgula 8 2 2 3 2 3" xfId="11097" xr:uid="{00000000-0005-0000-0000-000019370000}"/>
    <cellStyle name="Vírgula 8 2 2 3 2 4" xfId="7550" xr:uid="{00000000-0005-0000-0000-00001A370000}"/>
    <cellStyle name="Vírgula 8 2 2 3 2 5" xfId="12764" xr:uid="{00000000-0005-0000-0000-00001B370000}"/>
    <cellStyle name="Vírgula 8 2 2 3 2 6" xfId="5725" xr:uid="{00000000-0005-0000-0000-00001C370000}"/>
    <cellStyle name="Vírgula 8 2 2 3 3" xfId="2939" xr:uid="{00000000-0005-0000-0000-00001D370000}"/>
    <cellStyle name="Vírgula 8 2 2 3 3 2" xfId="13605" xr:uid="{00000000-0005-0000-0000-00001E370000}"/>
    <cellStyle name="Vírgula 8 2 2 3 3 3" xfId="11098" xr:uid="{00000000-0005-0000-0000-00001F370000}"/>
    <cellStyle name="Vírgula 8 2 2 3 4" xfId="11099" xr:uid="{00000000-0005-0000-0000-000020370000}"/>
    <cellStyle name="Vírgula 8 2 2 3 5" xfId="6578" xr:uid="{00000000-0005-0000-0000-000021370000}"/>
    <cellStyle name="Vírgula 8 2 2 3 6" xfId="11792" xr:uid="{00000000-0005-0000-0000-000022370000}"/>
    <cellStyle name="Vírgula 8 2 2 3 7" xfId="4753" xr:uid="{00000000-0005-0000-0000-000023370000}"/>
    <cellStyle name="Vírgula 8 2 2 4" xfId="1951" xr:uid="{00000000-0005-0000-0000-000024370000}"/>
    <cellStyle name="Vírgula 8 2 2 4 2" xfId="3908" xr:uid="{00000000-0005-0000-0000-000025370000}"/>
    <cellStyle name="Vírgula 8 2 2 4 2 2" xfId="14574" xr:uid="{00000000-0005-0000-0000-000026370000}"/>
    <cellStyle name="Vírgula 8 2 2 4 2 3" xfId="11100" xr:uid="{00000000-0005-0000-0000-000027370000}"/>
    <cellStyle name="Vírgula 8 2 2 4 3" xfId="11101" xr:uid="{00000000-0005-0000-0000-000028370000}"/>
    <cellStyle name="Vírgula 8 2 2 4 4" xfId="7547" xr:uid="{00000000-0005-0000-0000-000029370000}"/>
    <cellStyle name="Vírgula 8 2 2 4 5" xfId="12761" xr:uid="{00000000-0005-0000-0000-00002A370000}"/>
    <cellStyle name="Vírgula 8 2 2 4 6" xfId="5722" xr:uid="{00000000-0005-0000-0000-00002B370000}"/>
    <cellStyle name="Vírgula 8 2 2 5" xfId="2194" xr:uid="{00000000-0005-0000-0000-00002C370000}"/>
    <cellStyle name="Vírgula 8 2 2 5 2" xfId="4047" xr:uid="{00000000-0005-0000-0000-00002D370000}"/>
    <cellStyle name="Vírgula 8 2 2 5 2 2" xfId="14710" xr:uid="{00000000-0005-0000-0000-00002E370000}"/>
    <cellStyle name="Vírgula 8 2 2 5 2 3" xfId="11102" xr:uid="{00000000-0005-0000-0000-00002F370000}"/>
    <cellStyle name="Vírgula 8 2 2 5 3" xfId="11103" xr:uid="{00000000-0005-0000-0000-000030370000}"/>
    <cellStyle name="Vírgula 8 2 2 5 4" xfId="7686" xr:uid="{00000000-0005-0000-0000-000031370000}"/>
    <cellStyle name="Vírgula 8 2 2 5 5" xfId="12897" xr:uid="{00000000-0005-0000-0000-000032370000}"/>
    <cellStyle name="Vírgula 8 2 2 5 6" xfId="5858" xr:uid="{00000000-0005-0000-0000-000033370000}"/>
    <cellStyle name="Vírgula 8 2 2 6" xfId="2338" xr:uid="{00000000-0005-0000-0000-000034370000}"/>
    <cellStyle name="Vírgula 8 2 2 6 2" xfId="4182" xr:uid="{00000000-0005-0000-0000-000035370000}"/>
    <cellStyle name="Vírgula 8 2 2 6 2 2" xfId="14845" xr:uid="{00000000-0005-0000-0000-000036370000}"/>
    <cellStyle name="Vírgula 8 2 2 6 2 3" xfId="11104" xr:uid="{00000000-0005-0000-0000-000037370000}"/>
    <cellStyle name="Vírgula 8 2 2 6 3" xfId="7821" xr:uid="{00000000-0005-0000-0000-000038370000}"/>
    <cellStyle name="Vírgula 8 2 2 6 4" xfId="13032" xr:uid="{00000000-0005-0000-0000-000039370000}"/>
    <cellStyle name="Vírgula 8 2 2 6 5" xfId="5993" xr:uid="{00000000-0005-0000-0000-00003A370000}"/>
    <cellStyle name="Vírgula 8 2 2 7" xfId="2666" xr:uid="{00000000-0005-0000-0000-00003B370000}"/>
    <cellStyle name="Vírgula 8 2 2 7 2" xfId="13332" xr:uid="{00000000-0005-0000-0000-00003C370000}"/>
    <cellStyle name="Vírgula 8 2 2 7 3" xfId="11105" xr:uid="{00000000-0005-0000-0000-00003D370000}"/>
    <cellStyle name="Vírgula 8 2 2 8" xfId="11106" xr:uid="{00000000-0005-0000-0000-00003E370000}"/>
    <cellStyle name="Vírgula 8 2 2 9" xfId="6305" xr:uid="{00000000-0005-0000-0000-00003F370000}"/>
    <cellStyle name="Vírgula 8 2 3" xfId="636" xr:uid="{00000000-0005-0000-0000-000040370000}"/>
    <cellStyle name="Vírgula 8 2 3 10" xfId="11562" xr:uid="{00000000-0005-0000-0000-000041370000}"/>
    <cellStyle name="Vírgula 8 2 3 11" xfId="4523" xr:uid="{00000000-0005-0000-0000-000042370000}"/>
    <cellStyle name="Vírgula 8 2 3 2" xfId="777" xr:uid="{00000000-0005-0000-0000-000043370000}"/>
    <cellStyle name="Vírgula 8 2 3 2 2" xfId="1242" xr:uid="{00000000-0005-0000-0000-000044370000}"/>
    <cellStyle name="Vírgula 8 2 3 2 2 2" xfId="1957" xr:uid="{00000000-0005-0000-0000-000045370000}"/>
    <cellStyle name="Vírgula 8 2 3 2 2 2 2" xfId="3914" xr:uid="{00000000-0005-0000-0000-000046370000}"/>
    <cellStyle name="Vírgula 8 2 3 2 2 2 2 2" xfId="14580" xr:uid="{00000000-0005-0000-0000-000047370000}"/>
    <cellStyle name="Vírgula 8 2 3 2 2 2 2 3" xfId="11107" xr:uid="{00000000-0005-0000-0000-000048370000}"/>
    <cellStyle name="Vírgula 8 2 3 2 2 2 3" xfId="11108" xr:uid="{00000000-0005-0000-0000-000049370000}"/>
    <cellStyle name="Vírgula 8 2 3 2 2 2 4" xfId="7553" xr:uid="{00000000-0005-0000-0000-00004A370000}"/>
    <cellStyle name="Vírgula 8 2 3 2 2 2 5" xfId="12767" xr:uid="{00000000-0005-0000-0000-00004B370000}"/>
    <cellStyle name="Vírgula 8 2 3 2 2 2 6" xfId="5728" xr:uid="{00000000-0005-0000-0000-00004C370000}"/>
    <cellStyle name="Vírgula 8 2 3 2 2 3" xfId="3211" xr:uid="{00000000-0005-0000-0000-00004D370000}"/>
    <cellStyle name="Vírgula 8 2 3 2 2 3 2" xfId="13877" xr:uid="{00000000-0005-0000-0000-00004E370000}"/>
    <cellStyle name="Vírgula 8 2 3 2 2 3 3" xfId="11109" xr:uid="{00000000-0005-0000-0000-00004F370000}"/>
    <cellStyle name="Vírgula 8 2 3 2 2 4" xfId="11110" xr:uid="{00000000-0005-0000-0000-000050370000}"/>
    <cellStyle name="Vírgula 8 2 3 2 2 5" xfId="6850" xr:uid="{00000000-0005-0000-0000-000051370000}"/>
    <cellStyle name="Vírgula 8 2 3 2 2 6" xfId="12064" xr:uid="{00000000-0005-0000-0000-000052370000}"/>
    <cellStyle name="Vírgula 8 2 3 2 2 7" xfId="5025" xr:uid="{00000000-0005-0000-0000-000053370000}"/>
    <cellStyle name="Vírgula 8 2 3 2 3" xfId="1956" xr:uid="{00000000-0005-0000-0000-000054370000}"/>
    <cellStyle name="Vírgula 8 2 3 2 3 2" xfId="3913" xr:uid="{00000000-0005-0000-0000-000055370000}"/>
    <cellStyle name="Vírgula 8 2 3 2 3 2 2" xfId="14579" xr:uid="{00000000-0005-0000-0000-000056370000}"/>
    <cellStyle name="Vírgula 8 2 3 2 3 2 3" xfId="11111" xr:uid="{00000000-0005-0000-0000-000057370000}"/>
    <cellStyle name="Vírgula 8 2 3 2 3 3" xfId="11112" xr:uid="{00000000-0005-0000-0000-000058370000}"/>
    <cellStyle name="Vírgula 8 2 3 2 3 4" xfId="7552" xr:uid="{00000000-0005-0000-0000-000059370000}"/>
    <cellStyle name="Vírgula 8 2 3 2 3 5" xfId="12766" xr:uid="{00000000-0005-0000-0000-00005A370000}"/>
    <cellStyle name="Vírgula 8 2 3 2 3 6" xfId="5727" xr:uid="{00000000-0005-0000-0000-00005B370000}"/>
    <cellStyle name="Vírgula 8 2 3 2 4" xfId="2844" xr:uid="{00000000-0005-0000-0000-00005C370000}"/>
    <cellStyle name="Vírgula 8 2 3 2 4 2" xfId="13510" xr:uid="{00000000-0005-0000-0000-00005D370000}"/>
    <cellStyle name="Vírgula 8 2 3 2 4 3" xfId="11113" xr:uid="{00000000-0005-0000-0000-00005E370000}"/>
    <cellStyle name="Vírgula 8 2 3 2 5" xfId="11114" xr:uid="{00000000-0005-0000-0000-00005F370000}"/>
    <cellStyle name="Vírgula 8 2 3 2 6" xfId="6483" xr:uid="{00000000-0005-0000-0000-000060370000}"/>
    <cellStyle name="Vírgula 8 2 3 2 7" xfId="11697" xr:uid="{00000000-0005-0000-0000-000061370000}"/>
    <cellStyle name="Vírgula 8 2 3 2 8" xfId="4658" xr:uid="{00000000-0005-0000-0000-000062370000}"/>
    <cellStyle name="Vírgula 8 2 3 3" xfId="930" xr:uid="{00000000-0005-0000-0000-000063370000}"/>
    <cellStyle name="Vírgula 8 2 3 3 2" xfId="1958" xr:uid="{00000000-0005-0000-0000-000064370000}"/>
    <cellStyle name="Vírgula 8 2 3 3 2 2" xfId="3915" xr:uid="{00000000-0005-0000-0000-000065370000}"/>
    <cellStyle name="Vírgula 8 2 3 3 2 2 2" xfId="14581" xr:uid="{00000000-0005-0000-0000-000066370000}"/>
    <cellStyle name="Vírgula 8 2 3 3 2 2 3" xfId="11115" xr:uid="{00000000-0005-0000-0000-000067370000}"/>
    <cellStyle name="Vírgula 8 2 3 3 2 3" xfId="11116" xr:uid="{00000000-0005-0000-0000-000068370000}"/>
    <cellStyle name="Vírgula 8 2 3 3 2 4" xfId="7554" xr:uid="{00000000-0005-0000-0000-000069370000}"/>
    <cellStyle name="Vírgula 8 2 3 3 2 5" xfId="12768" xr:uid="{00000000-0005-0000-0000-00006A370000}"/>
    <cellStyle name="Vírgula 8 2 3 3 2 6" xfId="5729" xr:uid="{00000000-0005-0000-0000-00006B370000}"/>
    <cellStyle name="Vírgula 8 2 3 3 3" xfId="2982" xr:uid="{00000000-0005-0000-0000-00006C370000}"/>
    <cellStyle name="Vírgula 8 2 3 3 3 2" xfId="13648" xr:uid="{00000000-0005-0000-0000-00006D370000}"/>
    <cellStyle name="Vírgula 8 2 3 3 3 3" xfId="11117" xr:uid="{00000000-0005-0000-0000-00006E370000}"/>
    <cellStyle name="Vírgula 8 2 3 3 4" xfId="11118" xr:uid="{00000000-0005-0000-0000-00006F370000}"/>
    <cellStyle name="Vírgula 8 2 3 3 5" xfId="6621" xr:uid="{00000000-0005-0000-0000-000070370000}"/>
    <cellStyle name="Vírgula 8 2 3 3 6" xfId="11835" xr:uid="{00000000-0005-0000-0000-000071370000}"/>
    <cellStyle name="Vírgula 8 2 3 3 7" xfId="4796" xr:uid="{00000000-0005-0000-0000-000072370000}"/>
    <cellStyle name="Vírgula 8 2 3 4" xfId="1955" xr:uid="{00000000-0005-0000-0000-000073370000}"/>
    <cellStyle name="Vírgula 8 2 3 4 2" xfId="3912" xr:uid="{00000000-0005-0000-0000-000074370000}"/>
    <cellStyle name="Vírgula 8 2 3 4 2 2" xfId="14578" xr:uid="{00000000-0005-0000-0000-000075370000}"/>
    <cellStyle name="Vírgula 8 2 3 4 2 3" xfId="11119" xr:uid="{00000000-0005-0000-0000-000076370000}"/>
    <cellStyle name="Vírgula 8 2 3 4 3" xfId="11120" xr:uid="{00000000-0005-0000-0000-000077370000}"/>
    <cellStyle name="Vírgula 8 2 3 4 4" xfId="7551" xr:uid="{00000000-0005-0000-0000-000078370000}"/>
    <cellStyle name="Vírgula 8 2 3 4 5" xfId="12765" xr:uid="{00000000-0005-0000-0000-000079370000}"/>
    <cellStyle name="Vírgula 8 2 3 4 6" xfId="5726" xr:uid="{00000000-0005-0000-0000-00007A370000}"/>
    <cellStyle name="Vírgula 8 2 3 5" xfId="2237" xr:uid="{00000000-0005-0000-0000-00007B370000}"/>
    <cellStyle name="Vírgula 8 2 3 5 2" xfId="4090" xr:uid="{00000000-0005-0000-0000-00007C370000}"/>
    <cellStyle name="Vírgula 8 2 3 5 2 2" xfId="14753" xr:uid="{00000000-0005-0000-0000-00007D370000}"/>
    <cellStyle name="Vírgula 8 2 3 5 2 3" xfId="11121" xr:uid="{00000000-0005-0000-0000-00007E370000}"/>
    <cellStyle name="Vírgula 8 2 3 5 3" xfId="11122" xr:uid="{00000000-0005-0000-0000-00007F370000}"/>
    <cellStyle name="Vírgula 8 2 3 5 4" xfId="7729" xr:uid="{00000000-0005-0000-0000-000080370000}"/>
    <cellStyle name="Vírgula 8 2 3 5 5" xfId="12940" xr:uid="{00000000-0005-0000-0000-000081370000}"/>
    <cellStyle name="Vírgula 8 2 3 5 6" xfId="5901" xr:uid="{00000000-0005-0000-0000-000082370000}"/>
    <cellStyle name="Vírgula 8 2 3 6" xfId="2381" xr:uid="{00000000-0005-0000-0000-000083370000}"/>
    <cellStyle name="Vírgula 8 2 3 6 2" xfId="4225" xr:uid="{00000000-0005-0000-0000-000084370000}"/>
    <cellStyle name="Vírgula 8 2 3 6 2 2" xfId="14888" xr:uid="{00000000-0005-0000-0000-000085370000}"/>
    <cellStyle name="Vírgula 8 2 3 6 2 3" xfId="11123" xr:uid="{00000000-0005-0000-0000-000086370000}"/>
    <cellStyle name="Vírgula 8 2 3 6 3" xfId="7864" xr:uid="{00000000-0005-0000-0000-000087370000}"/>
    <cellStyle name="Vírgula 8 2 3 6 4" xfId="13075" xr:uid="{00000000-0005-0000-0000-000088370000}"/>
    <cellStyle name="Vírgula 8 2 3 6 5" xfId="6036" xr:uid="{00000000-0005-0000-0000-000089370000}"/>
    <cellStyle name="Vírgula 8 2 3 7" xfId="2709" xr:uid="{00000000-0005-0000-0000-00008A370000}"/>
    <cellStyle name="Vírgula 8 2 3 7 2" xfId="13375" xr:uid="{00000000-0005-0000-0000-00008B370000}"/>
    <cellStyle name="Vírgula 8 2 3 7 3" xfId="11124" xr:uid="{00000000-0005-0000-0000-00008C370000}"/>
    <cellStyle name="Vírgula 8 2 3 8" xfId="11125" xr:uid="{00000000-0005-0000-0000-00008D370000}"/>
    <cellStyle name="Vírgula 8 2 3 9" xfId="6348" xr:uid="{00000000-0005-0000-0000-00008E370000}"/>
    <cellStyle name="Vírgula 8 2 4" xfId="477" xr:uid="{00000000-0005-0000-0000-00008F370000}"/>
    <cellStyle name="Vírgula 8 2 4 2" xfId="1039" xr:uid="{00000000-0005-0000-0000-000090370000}"/>
    <cellStyle name="Vírgula 8 2 4 2 2" xfId="1960" xr:uid="{00000000-0005-0000-0000-000091370000}"/>
    <cellStyle name="Vírgula 8 2 4 2 2 2" xfId="3917" xr:uid="{00000000-0005-0000-0000-000092370000}"/>
    <cellStyle name="Vírgula 8 2 4 2 2 2 2" xfId="14583" xr:uid="{00000000-0005-0000-0000-000093370000}"/>
    <cellStyle name="Vírgula 8 2 4 2 2 2 3" xfId="11126" xr:uid="{00000000-0005-0000-0000-000094370000}"/>
    <cellStyle name="Vírgula 8 2 4 2 2 3" xfId="11127" xr:uid="{00000000-0005-0000-0000-000095370000}"/>
    <cellStyle name="Vírgula 8 2 4 2 2 4" xfId="7556" xr:uid="{00000000-0005-0000-0000-000096370000}"/>
    <cellStyle name="Vírgula 8 2 4 2 2 5" xfId="12770" xr:uid="{00000000-0005-0000-0000-000097370000}"/>
    <cellStyle name="Vírgula 8 2 4 2 2 6" xfId="5731" xr:uid="{00000000-0005-0000-0000-000098370000}"/>
    <cellStyle name="Vírgula 8 2 4 2 3" xfId="3071" xr:uid="{00000000-0005-0000-0000-000099370000}"/>
    <cellStyle name="Vírgula 8 2 4 2 3 2" xfId="13737" xr:uid="{00000000-0005-0000-0000-00009A370000}"/>
    <cellStyle name="Vírgula 8 2 4 2 3 3" xfId="11128" xr:uid="{00000000-0005-0000-0000-00009B370000}"/>
    <cellStyle name="Vírgula 8 2 4 2 4" xfId="11129" xr:uid="{00000000-0005-0000-0000-00009C370000}"/>
    <cellStyle name="Vírgula 8 2 4 2 5" xfId="6710" xr:uid="{00000000-0005-0000-0000-00009D370000}"/>
    <cellStyle name="Vírgula 8 2 4 2 6" xfId="11924" xr:uid="{00000000-0005-0000-0000-00009E370000}"/>
    <cellStyle name="Vírgula 8 2 4 2 7" xfId="4885" xr:uid="{00000000-0005-0000-0000-00009F370000}"/>
    <cellStyle name="Vírgula 8 2 4 3" xfId="1959" xr:uid="{00000000-0005-0000-0000-0000A0370000}"/>
    <cellStyle name="Vírgula 8 2 4 3 2" xfId="3916" xr:uid="{00000000-0005-0000-0000-0000A1370000}"/>
    <cellStyle name="Vírgula 8 2 4 3 2 2" xfId="14582" xr:uid="{00000000-0005-0000-0000-0000A2370000}"/>
    <cellStyle name="Vírgula 8 2 4 3 2 3" xfId="11130" xr:uid="{00000000-0005-0000-0000-0000A3370000}"/>
    <cellStyle name="Vírgula 8 2 4 3 3" xfId="11131" xr:uid="{00000000-0005-0000-0000-0000A4370000}"/>
    <cellStyle name="Vírgula 8 2 4 3 4" xfId="7555" xr:uid="{00000000-0005-0000-0000-0000A5370000}"/>
    <cellStyle name="Vírgula 8 2 4 3 5" xfId="12769" xr:uid="{00000000-0005-0000-0000-0000A6370000}"/>
    <cellStyle name="Vírgula 8 2 4 3 6" xfId="5730" xr:uid="{00000000-0005-0000-0000-0000A7370000}"/>
    <cellStyle name="Vírgula 8 2 4 4" xfId="2619" xr:uid="{00000000-0005-0000-0000-0000A8370000}"/>
    <cellStyle name="Vírgula 8 2 4 4 2" xfId="13285" xr:uid="{00000000-0005-0000-0000-0000A9370000}"/>
    <cellStyle name="Vírgula 8 2 4 4 3" xfId="11132" xr:uid="{00000000-0005-0000-0000-0000AA370000}"/>
    <cellStyle name="Vírgula 8 2 4 5" xfId="11133" xr:uid="{00000000-0005-0000-0000-0000AB370000}"/>
    <cellStyle name="Vírgula 8 2 4 6" xfId="6258" xr:uid="{00000000-0005-0000-0000-0000AC370000}"/>
    <cellStyle name="Vírgula 8 2 4 7" xfId="11472" xr:uid="{00000000-0005-0000-0000-0000AD370000}"/>
    <cellStyle name="Vírgula 8 2 4 8" xfId="4433" xr:uid="{00000000-0005-0000-0000-0000AE370000}"/>
    <cellStyle name="Vírgula 8 2 5" xfId="686" xr:uid="{00000000-0005-0000-0000-0000AF370000}"/>
    <cellStyle name="Vírgula 8 2 5 2" xfId="1152" xr:uid="{00000000-0005-0000-0000-0000B0370000}"/>
    <cellStyle name="Vírgula 8 2 5 2 2" xfId="1962" xr:uid="{00000000-0005-0000-0000-0000B1370000}"/>
    <cellStyle name="Vírgula 8 2 5 2 2 2" xfId="3919" xr:uid="{00000000-0005-0000-0000-0000B2370000}"/>
    <cellStyle name="Vírgula 8 2 5 2 2 2 2" xfId="14585" xr:uid="{00000000-0005-0000-0000-0000B3370000}"/>
    <cellStyle name="Vírgula 8 2 5 2 2 2 3" xfId="11134" xr:uid="{00000000-0005-0000-0000-0000B4370000}"/>
    <cellStyle name="Vírgula 8 2 5 2 2 3" xfId="11135" xr:uid="{00000000-0005-0000-0000-0000B5370000}"/>
    <cellStyle name="Vírgula 8 2 5 2 2 4" xfId="7558" xr:uid="{00000000-0005-0000-0000-0000B6370000}"/>
    <cellStyle name="Vírgula 8 2 5 2 2 5" xfId="12772" xr:uid="{00000000-0005-0000-0000-0000B7370000}"/>
    <cellStyle name="Vírgula 8 2 5 2 2 6" xfId="5733" xr:uid="{00000000-0005-0000-0000-0000B8370000}"/>
    <cellStyle name="Vírgula 8 2 5 2 3" xfId="3121" xr:uid="{00000000-0005-0000-0000-0000B9370000}"/>
    <cellStyle name="Vírgula 8 2 5 2 3 2" xfId="13787" xr:uid="{00000000-0005-0000-0000-0000BA370000}"/>
    <cellStyle name="Vírgula 8 2 5 2 3 3" xfId="11136" xr:uid="{00000000-0005-0000-0000-0000BB370000}"/>
    <cellStyle name="Vírgula 8 2 5 2 4" xfId="11137" xr:uid="{00000000-0005-0000-0000-0000BC370000}"/>
    <cellStyle name="Vírgula 8 2 5 2 5" xfId="6760" xr:uid="{00000000-0005-0000-0000-0000BD370000}"/>
    <cellStyle name="Vírgula 8 2 5 2 6" xfId="11974" xr:uid="{00000000-0005-0000-0000-0000BE370000}"/>
    <cellStyle name="Vírgula 8 2 5 2 7" xfId="4935" xr:uid="{00000000-0005-0000-0000-0000BF370000}"/>
    <cellStyle name="Vírgula 8 2 5 3" xfId="1961" xr:uid="{00000000-0005-0000-0000-0000C0370000}"/>
    <cellStyle name="Vírgula 8 2 5 3 2" xfId="3918" xr:uid="{00000000-0005-0000-0000-0000C1370000}"/>
    <cellStyle name="Vírgula 8 2 5 3 2 2" xfId="14584" xr:uid="{00000000-0005-0000-0000-0000C2370000}"/>
    <cellStyle name="Vírgula 8 2 5 3 2 3" xfId="11138" xr:uid="{00000000-0005-0000-0000-0000C3370000}"/>
    <cellStyle name="Vírgula 8 2 5 3 3" xfId="11139" xr:uid="{00000000-0005-0000-0000-0000C4370000}"/>
    <cellStyle name="Vírgula 8 2 5 3 4" xfId="7557" xr:uid="{00000000-0005-0000-0000-0000C5370000}"/>
    <cellStyle name="Vírgula 8 2 5 3 5" xfId="12771" xr:uid="{00000000-0005-0000-0000-0000C6370000}"/>
    <cellStyle name="Vírgula 8 2 5 3 6" xfId="5732" xr:uid="{00000000-0005-0000-0000-0000C7370000}"/>
    <cellStyle name="Vírgula 8 2 5 4" xfId="2754" xr:uid="{00000000-0005-0000-0000-0000C8370000}"/>
    <cellStyle name="Vírgula 8 2 5 4 2" xfId="13420" xr:uid="{00000000-0005-0000-0000-0000C9370000}"/>
    <cellStyle name="Vírgula 8 2 5 4 3" xfId="11140" xr:uid="{00000000-0005-0000-0000-0000CA370000}"/>
    <cellStyle name="Vírgula 8 2 5 5" xfId="11141" xr:uid="{00000000-0005-0000-0000-0000CB370000}"/>
    <cellStyle name="Vírgula 8 2 5 6" xfId="6393" xr:uid="{00000000-0005-0000-0000-0000CC370000}"/>
    <cellStyle name="Vírgula 8 2 5 7" xfId="11607" xr:uid="{00000000-0005-0000-0000-0000CD370000}"/>
    <cellStyle name="Vírgula 8 2 5 8" xfId="4568" xr:uid="{00000000-0005-0000-0000-0000CE370000}"/>
    <cellStyle name="Vírgula 8 2 6" xfId="361" xr:uid="{00000000-0005-0000-0000-0000CF370000}"/>
    <cellStyle name="Vírgula 8 2 6 2" xfId="983" xr:uid="{00000000-0005-0000-0000-0000D0370000}"/>
    <cellStyle name="Vírgula 8 2 6 2 2" xfId="1964" xr:uid="{00000000-0005-0000-0000-0000D1370000}"/>
    <cellStyle name="Vírgula 8 2 6 2 2 2" xfId="3921" xr:uid="{00000000-0005-0000-0000-0000D2370000}"/>
    <cellStyle name="Vírgula 8 2 6 2 2 2 2" xfId="14587" xr:uid="{00000000-0005-0000-0000-0000D3370000}"/>
    <cellStyle name="Vírgula 8 2 6 2 2 2 3" xfId="11142" xr:uid="{00000000-0005-0000-0000-0000D4370000}"/>
    <cellStyle name="Vírgula 8 2 6 2 2 3" xfId="11143" xr:uid="{00000000-0005-0000-0000-0000D5370000}"/>
    <cellStyle name="Vírgula 8 2 6 2 2 4" xfId="7560" xr:uid="{00000000-0005-0000-0000-0000D6370000}"/>
    <cellStyle name="Vírgula 8 2 6 2 2 5" xfId="12774" xr:uid="{00000000-0005-0000-0000-0000D7370000}"/>
    <cellStyle name="Vírgula 8 2 6 2 2 6" xfId="5735" xr:uid="{00000000-0005-0000-0000-0000D8370000}"/>
    <cellStyle name="Vírgula 8 2 6 2 3" xfId="3027" xr:uid="{00000000-0005-0000-0000-0000D9370000}"/>
    <cellStyle name="Vírgula 8 2 6 2 3 2" xfId="13693" xr:uid="{00000000-0005-0000-0000-0000DA370000}"/>
    <cellStyle name="Vírgula 8 2 6 2 3 3" xfId="11144" xr:uid="{00000000-0005-0000-0000-0000DB370000}"/>
    <cellStyle name="Vírgula 8 2 6 2 4" xfId="11145" xr:uid="{00000000-0005-0000-0000-0000DC370000}"/>
    <cellStyle name="Vírgula 8 2 6 2 5" xfId="6666" xr:uid="{00000000-0005-0000-0000-0000DD370000}"/>
    <cellStyle name="Vírgula 8 2 6 2 6" xfId="11880" xr:uid="{00000000-0005-0000-0000-0000DE370000}"/>
    <cellStyle name="Vírgula 8 2 6 2 7" xfId="4841" xr:uid="{00000000-0005-0000-0000-0000DF370000}"/>
    <cellStyle name="Vírgula 8 2 6 3" xfId="1963" xr:uid="{00000000-0005-0000-0000-0000E0370000}"/>
    <cellStyle name="Vírgula 8 2 6 3 2" xfId="3920" xr:uid="{00000000-0005-0000-0000-0000E1370000}"/>
    <cellStyle name="Vírgula 8 2 6 3 2 2" xfId="14586" xr:uid="{00000000-0005-0000-0000-0000E2370000}"/>
    <cellStyle name="Vírgula 8 2 6 3 2 3" xfId="11146" xr:uid="{00000000-0005-0000-0000-0000E3370000}"/>
    <cellStyle name="Vírgula 8 2 6 3 3" xfId="11147" xr:uid="{00000000-0005-0000-0000-0000E4370000}"/>
    <cellStyle name="Vírgula 8 2 6 3 4" xfId="7559" xr:uid="{00000000-0005-0000-0000-0000E5370000}"/>
    <cellStyle name="Vírgula 8 2 6 3 5" xfId="12773" xr:uid="{00000000-0005-0000-0000-0000E6370000}"/>
    <cellStyle name="Vírgula 8 2 6 3 6" xfId="5734" xr:uid="{00000000-0005-0000-0000-0000E7370000}"/>
    <cellStyle name="Vírgula 8 2 6 4" xfId="2570" xr:uid="{00000000-0005-0000-0000-0000E8370000}"/>
    <cellStyle name="Vírgula 8 2 6 4 2" xfId="13236" xr:uid="{00000000-0005-0000-0000-0000E9370000}"/>
    <cellStyle name="Vírgula 8 2 6 4 3" xfId="11148" xr:uid="{00000000-0005-0000-0000-0000EA370000}"/>
    <cellStyle name="Vírgula 8 2 6 5" xfId="11149" xr:uid="{00000000-0005-0000-0000-0000EB370000}"/>
    <cellStyle name="Vírgula 8 2 6 6" xfId="6209" xr:uid="{00000000-0005-0000-0000-0000EC370000}"/>
    <cellStyle name="Vírgula 8 2 6 7" xfId="11423" xr:uid="{00000000-0005-0000-0000-0000ED370000}"/>
    <cellStyle name="Vírgula 8 2 6 8" xfId="4384" xr:uid="{00000000-0005-0000-0000-0000EE370000}"/>
    <cellStyle name="Vírgula 8 2 7" xfId="836" xr:uid="{00000000-0005-0000-0000-0000EF370000}"/>
    <cellStyle name="Vírgula 8 2 7 2" xfId="1965" xr:uid="{00000000-0005-0000-0000-0000F0370000}"/>
    <cellStyle name="Vírgula 8 2 7 2 2" xfId="3922" xr:uid="{00000000-0005-0000-0000-0000F1370000}"/>
    <cellStyle name="Vírgula 8 2 7 2 2 2" xfId="14588" xr:uid="{00000000-0005-0000-0000-0000F2370000}"/>
    <cellStyle name="Vírgula 8 2 7 2 2 3" xfId="11150" xr:uid="{00000000-0005-0000-0000-0000F3370000}"/>
    <cellStyle name="Vírgula 8 2 7 2 3" xfId="11151" xr:uid="{00000000-0005-0000-0000-0000F4370000}"/>
    <cellStyle name="Vírgula 8 2 7 2 4" xfId="7561" xr:uid="{00000000-0005-0000-0000-0000F5370000}"/>
    <cellStyle name="Vírgula 8 2 7 2 5" xfId="12775" xr:uid="{00000000-0005-0000-0000-0000F6370000}"/>
    <cellStyle name="Vírgula 8 2 7 2 6" xfId="5736" xr:uid="{00000000-0005-0000-0000-0000F7370000}"/>
    <cellStyle name="Vírgula 8 2 7 3" xfId="2892" xr:uid="{00000000-0005-0000-0000-0000F8370000}"/>
    <cellStyle name="Vírgula 8 2 7 3 2" xfId="13558" xr:uid="{00000000-0005-0000-0000-0000F9370000}"/>
    <cellStyle name="Vírgula 8 2 7 3 3" xfId="11152" xr:uid="{00000000-0005-0000-0000-0000FA370000}"/>
    <cellStyle name="Vírgula 8 2 7 4" xfId="11153" xr:uid="{00000000-0005-0000-0000-0000FB370000}"/>
    <cellStyle name="Vírgula 8 2 7 5" xfId="6531" xr:uid="{00000000-0005-0000-0000-0000FC370000}"/>
    <cellStyle name="Vírgula 8 2 7 6" xfId="11745" xr:uid="{00000000-0005-0000-0000-0000FD370000}"/>
    <cellStyle name="Vírgula 8 2 7 7" xfId="4706" xr:uid="{00000000-0005-0000-0000-0000FE370000}"/>
    <cellStyle name="Vírgula 8 2 8" xfId="1302" xr:uid="{00000000-0005-0000-0000-0000FF370000}"/>
    <cellStyle name="Vírgula 8 2 8 2" xfId="3259" xr:uid="{00000000-0005-0000-0000-000000380000}"/>
    <cellStyle name="Vírgula 8 2 8 2 2" xfId="13925" xr:uid="{00000000-0005-0000-0000-000001380000}"/>
    <cellStyle name="Vírgula 8 2 8 2 3" xfId="11154" xr:uid="{00000000-0005-0000-0000-000002380000}"/>
    <cellStyle name="Vírgula 8 2 8 3" xfId="11155" xr:uid="{00000000-0005-0000-0000-000003380000}"/>
    <cellStyle name="Vírgula 8 2 8 4" xfId="6898" xr:uid="{00000000-0005-0000-0000-000004380000}"/>
    <cellStyle name="Vírgula 8 2 8 5" xfId="12112" xr:uid="{00000000-0005-0000-0000-000005380000}"/>
    <cellStyle name="Vírgula 8 2 8 6" xfId="5073" xr:uid="{00000000-0005-0000-0000-000006380000}"/>
    <cellStyle name="Vírgula 8 2 9" xfId="246" xr:uid="{00000000-0005-0000-0000-000007380000}"/>
    <cellStyle name="Vírgula 8 2 9 2" xfId="2526" xr:uid="{00000000-0005-0000-0000-000008380000}"/>
    <cellStyle name="Vírgula 8 2 9 2 2" xfId="13192" xr:uid="{00000000-0005-0000-0000-000009380000}"/>
    <cellStyle name="Vírgula 8 2 9 2 3" xfId="11156" xr:uid="{00000000-0005-0000-0000-00000A380000}"/>
    <cellStyle name="Vírgula 8 2 9 3" xfId="11157" xr:uid="{00000000-0005-0000-0000-00000B380000}"/>
    <cellStyle name="Vírgula 8 2 9 4" xfId="6165" xr:uid="{00000000-0005-0000-0000-00000C380000}"/>
    <cellStyle name="Vírgula 8 2 9 5" xfId="11379" xr:uid="{00000000-0005-0000-0000-00000D380000}"/>
    <cellStyle name="Vírgula 8 2 9 6" xfId="4340" xr:uid="{00000000-0005-0000-0000-00000E380000}"/>
    <cellStyle name="Vírgula 8 3" xfId="144" xr:uid="{00000000-0005-0000-0000-00000F380000}"/>
    <cellStyle name="Vírgula 8 3 10" xfId="2143" xr:uid="{00000000-0005-0000-0000-000010380000}"/>
    <cellStyle name="Vírgula 8 3 10 2" xfId="4000" xr:uid="{00000000-0005-0000-0000-000011380000}"/>
    <cellStyle name="Vírgula 8 3 10 2 2" xfId="14663" xr:uid="{00000000-0005-0000-0000-000012380000}"/>
    <cellStyle name="Vírgula 8 3 10 2 3" xfId="11158" xr:uid="{00000000-0005-0000-0000-000013380000}"/>
    <cellStyle name="Vírgula 8 3 10 3" xfId="11159" xr:uid="{00000000-0005-0000-0000-000014380000}"/>
    <cellStyle name="Vírgula 8 3 10 4" xfId="7639" xr:uid="{00000000-0005-0000-0000-000015380000}"/>
    <cellStyle name="Vírgula 8 3 10 5" xfId="12850" xr:uid="{00000000-0005-0000-0000-000016380000}"/>
    <cellStyle name="Vírgula 8 3 10 6" xfId="5811" xr:uid="{00000000-0005-0000-0000-000017380000}"/>
    <cellStyle name="Vírgula 8 3 11" xfId="2292" xr:uid="{00000000-0005-0000-0000-000018380000}"/>
    <cellStyle name="Vírgula 8 3 11 2" xfId="4136" xr:uid="{00000000-0005-0000-0000-000019380000}"/>
    <cellStyle name="Vírgula 8 3 11 2 2" xfId="14799" xr:uid="{00000000-0005-0000-0000-00001A380000}"/>
    <cellStyle name="Vírgula 8 3 11 2 3" xfId="11160" xr:uid="{00000000-0005-0000-0000-00001B380000}"/>
    <cellStyle name="Vírgula 8 3 11 3" xfId="7775" xr:uid="{00000000-0005-0000-0000-00001C380000}"/>
    <cellStyle name="Vírgula 8 3 11 4" xfId="12986" xr:uid="{00000000-0005-0000-0000-00001D380000}"/>
    <cellStyle name="Vírgula 8 3 11 5" xfId="5947" xr:uid="{00000000-0005-0000-0000-00001E380000}"/>
    <cellStyle name="Vírgula 8 3 12" xfId="2480" xr:uid="{00000000-0005-0000-0000-00001F380000}"/>
    <cellStyle name="Vírgula 8 3 12 2" xfId="11161" xr:uid="{00000000-0005-0000-0000-000020380000}"/>
    <cellStyle name="Vírgula 8 3 12 3" xfId="13148" xr:uid="{00000000-0005-0000-0000-000021380000}"/>
    <cellStyle name="Vírgula 8 3 12 4" xfId="6082" xr:uid="{00000000-0005-0000-0000-000022380000}"/>
    <cellStyle name="Vírgula 8 3 13" xfId="11162" xr:uid="{00000000-0005-0000-0000-000023380000}"/>
    <cellStyle name="Vírgula 8 3 14" xfId="6119" xr:uid="{00000000-0005-0000-0000-000024380000}"/>
    <cellStyle name="Vírgula 8 3 15" xfId="11335" xr:uid="{00000000-0005-0000-0000-000025380000}"/>
    <cellStyle name="Vírgula 8 3 16" xfId="4296" xr:uid="{00000000-0005-0000-0000-000026380000}"/>
    <cellStyle name="Vírgula 8 3 2" xfId="592" xr:uid="{00000000-0005-0000-0000-000027380000}"/>
    <cellStyle name="Vírgula 8 3 2 10" xfId="11520" xr:uid="{00000000-0005-0000-0000-000028380000}"/>
    <cellStyle name="Vírgula 8 3 2 11" xfId="4481" xr:uid="{00000000-0005-0000-0000-000029380000}"/>
    <cellStyle name="Vírgula 8 3 2 2" xfId="735" xr:uid="{00000000-0005-0000-0000-00002A380000}"/>
    <cellStyle name="Vírgula 8 3 2 2 2" xfId="1200" xr:uid="{00000000-0005-0000-0000-00002B380000}"/>
    <cellStyle name="Vírgula 8 3 2 2 2 2" xfId="1968" xr:uid="{00000000-0005-0000-0000-00002C380000}"/>
    <cellStyle name="Vírgula 8 3 2 2 2 2 2" xfId="3925" xr:uid="{00000000-0005-0000-0000-00002D380000}"/>
    <cellStyle name="Vírgula 8 3 2 2 2 2 2 2" xfId="14591" xr:uid="{00000000-0005-0000-0000-00002E380000}"/>
    <cellStyle name="Vírgula 8 3 2 2 2 2 2 3" xfId="11163" xr:uid="{00000000-0005-0000-0000-00002F380000}"/>
    <cellStyle name="Vírgula 8 3 2 2 2 2 3" xfId="11164" xr:uid="{00000000-0005-0000-0000-000030380000}"/>
    <cellStyle name="Vírgula 8 3 2 2 2 2 4" xfId="7564" xr:uid="{00000000-0005-0000-0000-000031380000}"/>
    <cellStyle name="Vírgula 8 3 2 2 2 2 5" xfId="12778" xr:uid="{00000000-0005-0000-0000-000032380000}"/>
    <cellStyle name="Vírgula 8 3 2 2 2 2 6" xfId="5739" xr:uid="{00000000-0005-0000-0000-000033380000}"/>
    <cellStyle name="Vírgula 8 3 2 2 2 3" xfId="3169" xr:uid="{00000000-0005-0000-0000-000034380000}"/>
    <cellStyle name="Vírgula 8 3 2 2 2 3 2" xfId="13835" xr:uid="{00000000-0005-0000-0000-000035380000}"/>
    <cellStyle name="Vírgula 8 3 2 2 2 3 3" xfId="11165" xr:uid="{00000000-0005-0000-0000-000036380000}"/>
    <cellStyle name="Vírgula 8 3 2 2 2 4" xfId="11166" xr:uid="{00000000-0005-0000-0000-000037380000}"/>
    <cellStyle name="Vírgula 8 3 2 2 2 5" xfId="6808" xr:uid="{00000000-0005-0000-0000-000038380000}"/>
    <cellStyle name="Vírgula 8 3 2 2 2 6" xfId="12022" xr:uid="{00000000-0005-0000-0000-000039380000}"/>
    <cellStyle name="Vírgula 8 3 2 2 2 7" xfId="4983" xr:uid="{00000000-0005-0000-0000-00003A380000}"/>
    <cellStyle name="Vírgula 8 3 2 2 3" xfId="1967" xr:uid="{00000000-0005-0000-0000-00003B380000}"/>
    <cellStyle name="Vírgula 8 3 2 2 3 2" xfId="3924" xr:uid="{00000000-0005-0000-0000-00003C380000}"/>
    <cellStyle name="Vírgula 8 3 2 2 3 2 2" xfId="14590" xr:uid="{00000000-0005-0000-0000-00003D380000}"/>
    <cellStyle name="Vírgula 8 3 2 2 3 2 3" xfId="11167" xr:uid="{00000000-0005-0000-0000-00003E380000}"/>
    <cellStyle name="Vírgula 8 3 2 2 3 3" xfId="11168" xr:uid="{00000000-0005-0000-0000-00003F380000}"/>
    <cellStyle name="Vírgula 8 3 2 2 3 4" xfId="7563" xr:uid="{00000000-0005-0000-0000-000040380000}"/>
    <cellStyle name="Vírgula 8 3 2 2 3 5" xfId="12777" xr:uid="{00000000-0005-0000-0000-000041380000}"/>
    <cellStyle name="Vírgula 8 3 2 2 3 6" xfId="5738" xr:uid="{00000000-0005-0000-0000-000042380000}"/>
    <cellStyle name="Vírgula 8 3 2 2 4" xfId="2802" xr:uid="{00000000-0005-0000-0000-000043380000}"/>
    <cellStyle name="Vírgula 8 3 2 2 4 2" xfId="13468" xr:uid="{00000000-0005-0000-0000-000044380000}"/>
    <cellStyle name="Vírgula 8 3 2 2 4 3" xfId="11169" xr:uid="{00000000-0005-0000-0000-000045380000}"/>
    <cellStyle name="Vírgula 8 3 2 2 5" xfId="11170" xr:uid="{00000000-0005-0000-0000-000046380000}"/>
    <cellStyle name="Vírgula 8 3 2 2 6" xfId="6441" xr:uid="{00000000-0005-0000-0000-000047380000}"/>
    <cellStyle name="Vírgula 8 3 2 2 7" xfId="11655" xr:uid="{00000000-0005-0000-0000-000048380000}"/>
    <cellStyle name="Vírgula 8 3 2 2 8" xfId="4616" xr:uid="{00000000-0005-0000-0000-000049380000}"/>
    <cellStyle name="Vírgula 8 3 2 3" xfId="888" xr:uid="{00000000-0005-0000-0000-00004A380000}"/>
    <cellStyle name="Vírgula 8 3 2 3 2" xfId="1969" xr:uid="{00000000-0005-0000-0000-00004B380000}"/>
    <cellStyle name="Vírgula 8 3 2 3 2 2" xfId="3926" xr:uid="{00000000-0005-0000-0000-00004C380000}"/>
    <cellStyle name="Vírgula 8 3 2 3 2 2 2" xfId="14592" xr:uid="{00000000-0005-0000-0000-00004D380000}"/>
    <cellStyle name="Vírgula 8 3 2 3 2 2 3" xfId="11171" xr:uid="{00000000-0005-0000-0000-00004E380000}"/>
    <cellStyle name="Vírgula 8 3 2 3 2 3" xfId="11172" xr:uid="{00000000-0005-0000-0000-00004F380000}"/>
    <cellStyle name="Vírgula 8 3 2 3 2 4" xfId="7565" xr:uid="{00000000-0005-0000-0000-000050380000}"/>
    <cellStyle name="Vírgula 8 3 2 3 2 5" xfId="12779" xr:uid="{00000000-0005-0000-0000-000051380000}"/>
    <cellStyle name="Vírgula 8 3 2 3 2 6" xfId="5740" xr:uid="{00000000-0005-0000-0000-000052380000}"/>
    <cellStyle name="Vírgula 8 3 2 3 3" xfId="2940" xr:uid="{00000000-0005-0000-0000-000053380000}"/>
    <cellStyle name="Vírgula 8 3 2 3 3 2" xfId="13606" xr:uid="{00000000-0005-0000-0000-000054380000}"/>
    <cellStyle name="Vírgula 8 3 2 3 3 3" xfId="11173" xr:uid="{00000000-0005-0000-0000-000055380000}"/>
    <cellStyle name="Vírgula 8 3 2 3 4" xfId="11174" xr:uid="{00000000-0005-0000-0000-000056380000}"/>
    <cellStyle name="Vírgula 8 3 2 3 5" xfId="6579" xr:uid="{00000000-0005-0000-0000-000057380000}"/>
    <cellStyle name="Vírgula 8 3 2 3 6" xfId="11793" xr:uid="{00000000-0005-0000-0000-000058380000}"/>
    <cellStyle name="Vírgula 8 3 2 3 7" xfId="4754" xr:uid="{00000000-0005-0000-0000-000059380000}"/>
    <cellStyle name="Vírgula 8 3 2 4" xfId="1966" xr:uid="{00000000-0005-0000-0000-00005A380000}"/>
    <cellStyle name="Vírgula 8 3 2 4 2" xfId="3923" xr:uid="{00000000-0005-0000-0000-00005B380000}"/>
    <cellStyle name="Vírgula 8 3 2 4 2 2" xfId="14589" xr:uid="{00000000-0005-0000-0000-00005C380000}"/>
    <cellStyle name="Vírgula 8 3 2 4 2 3" xfId="11175" xr:uid="{00000000-0005-0000-0000-00005D380000}"/>
    <cellStyle name="Vírgula 8 3 2 4 3" xfId="11176" xr:uid="{00000000-0005-0000-0000-00005E380000}"/>
    <cellStyle name="Vírgula 8 3 2 4 4" xfId="7562" xr:uid="{00000000-0005-0000-0000-00005F380000}"/>
    <cellStyle name="Vírgula 8 3 2 4 5" xfId="12776" xr:uid="{00000000-0005-0000-0000-000060380000}"/>
    <cellStyle name="Vírgula 8 3 2 4 6" xfId="5737" xr:uid="{00000000-0005-0000-0000-000061380000}"/>
    <cellStyle name="Vírgula 8 3 2 5" xfId="2195" xr:uid="{00000000-0005-0000-0000-000062380000}"/>
    <cellStyle name="Vírgula 8 3 2 5 2" xfId="4048" xr:uid="{00000000-0005-0000-0000-000063380000}"/>
    <cellStyle name="Vírgula 8 3 2 5 2 2" xfId="14711" xr:uid="{00000000-0005-0000-0000-000064380000}"/>
    <cellStyle name="Vírgula 8 3 2 5 2 3" xfId="11177" xr:uid="{00000000-0005-0000-0000-000065380000}"/>
    <cellStyle name="Vírgula 8 3 2 5 3" xfId="11178" xr:uid="{00000000-0005-0000-0000-000066380000}"/>
    <cellStyle name="Vírgula 8 3 2 5 4" xfId="7687" xr:uid="{00000000-0005-0000-0000-000067380000}"/>
    <cellStyle name="Vírgula 8 3 2 5 5" xfId="12898" xr:uid="{00000000-0005-0000-0000-000068380000}"/>
    <cellStyle name="Vírgula 8 3 2 5 6" xfId="5859" xr:uid="{00000000-0005-0000-0000-000069380000}"/>
    <cellStyle name="Vírgula 8 3 2 6" xfId="2339" xr:uid="{00000000-0005-0000-0000-00006A380000}"/>
    <cellStyle name="Vírgula 8 3 2 6 2" xfId="4183" xr:uid="{00000000-0005-0000-0000-00006B380000}"/>
    <cellStyle name="Vírgula 8 3 2 6 2 2" xfId="14846" xr:uid="{00000000-0005-0000-0000-00006C380000}"/>
    <cellStyle name="Vírgula 8 3 2 6 2 3" xfId="11179" xr:uid="{00000000-0005-0000-0000-00006D380000}"/>
    <cellStyle name="Vírgula 8 3 2 6 3" xfId="7822" xr:uid="{00000000-0005-0000-0000-00006E380000}"/>
    <cellStyle name="Vírgula 8 3 2 6 4" xfId="13033" xr:uid="{00000000-0005-0000-0000-00006F380000}"/>
    <cellStyle name="Vírgula 8 3 2 6 5" xfId="5994" xr:uid="{00000000-0005-0000-0000-000070380000}"/>
    <cellStyle name="Vírgula 8 3 2 7" xfId="2667" xr:uid="{00000000-0005-0000-0000-000071380000}"/>
    <cellStyle name="Vírgula 8 3 2 7 2" xfId="13333" xr:uid="{00000000-0005-0000-0000-000072380000}"/>
    <cellStyle name="Vírgula 8 3 2 7 3" xfId="11180" xr:uid="{00000000-0005-0000-0000-000073380000}"/>
    <cellStyle name="Vírgula 8 3 2 8" xfId="11181" xr:uid="{00000000-0005-0000-0000-000074380000}"/>
    <cellStyle name="Vírgula 8 3 2 9" xfId="6306" xr:uid="{00000000-0005-0000-0000-000075380000}"/>
    <cellStyle name="Vírgula 8 3 3" xfId="637" xr:uid="{00000000-0005-0000-0000-000076380000}"/>
    <cellStyle name="Vírgula 8 3 3 10" xfId="11563" xr:uid="{00000000-0005-0000-0000-000077380000}"/>
    <cellStyle name="Vírgula 8 3 3 11" xfId="4524" xr:uid="{00000000-0005-0000-0000-000078380000}"/>
    <cellStyle name="Vírgula 8 3 3 2" xfId="778" xr:uid="{00000000-0005-0000-0000-000079380000}"/>
    <cellStyle name="Vírgula 8 3 3 2 2" xfId="1243" xr:uid="{00000000-0005-0000-0000-00007A380000}"/>
    <cellStyle name="Vírgula 8 3 3 2 2 2" xfId="1972" xr:uid="{00000000-0005-0000-0000-00007B380000}"/>
    <cellStyle name="Vírgula 8 3 3 2 2 2 2" xfId="3929" xr:uid="{00000000-0005-0000-0000-00007C380000}"/>
    <cellStyle name="Vírgula 8 3 3 2 2 2 2 2" xfId="14595" xr:uid="{00000000-0005-0000-0000-00007D380000}"/>
    <cellStyle name="Vírgula 8 3 3 2 2 2 2 3" xfId="11182" xr:uid="{00000000-0005-0000-0000-00007E380000}"/>
    <cellStyle name="Vírgula 8 3 3 2 2 2 3" xfId="11183" xr:uid="{00000000-0005-0000-0000-00007F380000}"/>
    <cellStyle name="Vírgula 8 3 3 2 2 2 4" xfId="7568" xr:uid="{00000000-0005-0000-0000-000080380000}"/>
    <cellStyle name="Vírgula 8 3 3 2 2 2 5" xfId="12782" xr:uid="{00000000-0005-0000-0000-000081380000}"/>
    <cellStyle name="Vírgula 8 3 3 2 2 2 6" xfId="5743" xr:uid="{00000000-0005-0000-0000-000082380000}"/>
    <cellStyle name="Vírgula 8 3 3 2 2 3" xfId="3212" xr:uid="{00000000-0005-0000-0000-000083380000}"/>
    <cellStyle name="Vírgula 8 3 3 2 2 3 2" xfId="13878" xr:uid="{00000000-0005-0000-0000-000084380000}"/>
    <cellStyle name="Vírgula 8 3 3 2 2 3 3" xfId="11184" xr:uid="{00000000-0005-0000-0000-000085380000}"/>
    <cellStyle name="Vírgula 8 3 3 2 2 4" xfId="11185" xr:uid="{00000000-0005-0000-0000-000086380000}"/>
    <cellStyle name="Vírgula 8 3 3 2 2 5" xfId="6851" xr:uid="{00000000-0005-0000-0000-000087380000}"/>
    <cellStyle name="Vírgula 8 3 3 2 2 6" xfId="12065" xr:uid="{00000000-0005-0000-0000-000088380000}"/>
    <cellStyle name="Vírgula 8 3 3 2 2 7" xfId="5026" xr:uid="{00000000-0005-0000-0000-000089380000}"/>
    <cellStyle name="Vírgula 8 3 3 2 3" xfId="1971" xr:uid="{00000000-0005-0000-0000-00008A380000}"/>
    <cellStyle name="Vírgula 8 3 3 2 3 2" xfId="3928" xr:uid="{00000000-0005-0000-0000-00008B380000}"/>
    <cellStyle name="Vírgula 8 3 3 2 3 2 2" xfId="14594" xr:uid="{00000000-0005-0000-0000-00008C380000}"/>
    <cellStyle name="Vírgula 8 3 3 2 3 2 3" xfId="11186" xr:uid="{00000000-0005-0000-0000-00008D380000}"/>
    <cellStyle name="Vírgula 8 3 3 2 3 3" xfId="11187" xr:uid="{00000000-0005-0000-0000-00008E380000}"/>
    <cellStyle name="Vírgula 8 3 3 2 3 4" xfId="7567" xr:uid="{00000000-0005-0000-0000-00008F380000}"/>
    <cellStyle name="Vírgula 8 3 3 2 3 5" xfId="12781" xr:uid="{00000000-0005-0000-0000-000090380000}"/>
    <cellStyle name="Vírgula 8 3 3 2 3 6" xfId="5742" xr:uid="{00000000-0005-0000-0000-000091380000}"/>
    <cellStyle name="Vírgula 8 3 3 2 4" xfId="2845" xr:uid="{00000000-0005-0000-0000-000092380000}"/>
    <cellStyle name="Vírgula 8 3 3 2 4 2" xfId="13511" xr:uid="{00000000-0005-0000-0000-000093380000}"/>
    <cellStyle name="Vírgula 8 3 3 2 4 3" xfId="11188" xr:uid="{00000000-0005-0000-0000-000094380000}"/>
    <cellStyle name="Vírgula 8 3 3 2 5" xfId="11189" xr:uid="{00000000-0005-0000-0000-000095380000}"/>
    <cellStyle name="Vírgula 8 3 3 2 6" xfId="6484" xr:uid="{00000000-0005-0000-0000-000096380000}"/>
    <cellStyle name="Vírgula 8 3 3 2 7" xfId="11698" xr:uid="{00000000-0005-0000-0000-000097380000}"/>
    <cellStyle name="Vírgula 8 3 3 2 8" xfId="4659" xr:uid="{00000000-0005-0000-0000-000098380000}"/>
    <cellStyle name="Vírgula 8 3 3 3" xfId="931" xr:uid="{00000000-0005-0000-0000-000099380000}"/>
    <cellStyle name="Vírgula 8 3 3 3 2" xfId="1973" xr:uid="{00000000-0005-0000-0000-00009A380000}"/>
    <cellStyle name="Vírgula 8 3 3 3 2 2" xfId="3930" xr:uid="{00000000-0005-0000-0000-00009B380000}"/>
    <cellStyle name="Vírgula 8 3 3 3 2 2 2" xfId="14596" xr:uid="{00000000-0005-0000-0000-00009C380000}"/>
    <cellStyle name="Vírgula 8 3 3 3 2 2 3" xfId="11190" xr:uid="{00000000-0005-0000-0000-00009D380000}"/>
    <cellStyle name="Vírgula 8 3 3 3 2 3" xfId="11191" xr:uid="{00000000-0005-0000-0000-00009E380000}"/>
    <cellStyle name="Vírgula 8 3 3 3 2 4" xfId="7569" xr:uid="{00000000-0005-0000-0000-00009F380000}"/>
    <cellStyle name="Vírgula 8 3 3 3 2 5" xfId="12783" xr:uid="{00000000-0005-0000-0000-0000A0380000}"/>
    <cellStyle name="Vírgula 8 3 3 3 2 6" xfId="5744" xr:uid="{00000000-0005-0000-0000-0000A1380000}"/>
    <cellStyle name="Vírgula 8 3 3 3 3" xfId="2983" xr:uid="{00000000-0005-0000-0000-0000A2380000}"/>
    <cellStyle name="Vírgula 8 3 3 3 3 2" xfId="13649" xr:uid="{00000000-0005-0000-0000-0000A3380000}"/>
    <cellStyle name="Vírgula 8 3 3 3 3 3" xfId="11192" xr:uid="{00000000-0005-0000-0000-0000A4380000}"/>
    <cellStyle name="Vírgula 8 3 3 3 4" xfId="11193" xr:uid="{00000000-0005-0000-0000-0000A5380000}"/>
    <cellStyle name="Vírgula 8 3 3 3 5" xfId="6622" xr:uid="{00000000-0005-0000-0000-0000A6380000}"/>
    <cellStyle name="Vírgula 8 3 3 3 6" xfId="11836" xr:uid="{00000000-0005-0000-0000-0000A7380000}"/>
    <cellStyle name="Vírgula 8 3 3 3 7" xfId="4797" xr:uid="{00000000-0005-0000-0000-0000A8380000}"/>
    <cellStyle name="Vírgula 8 3 3 4" xfId="1970" xr:uid="{00000000-0005-0000-0000-0000A9380000}"/>
    <cellStyle name="Vírgula 8 3 3 4 2" xfId="3927" xr:uid="{00000000-0005-0000-0000-0000AA380000}"/>
    <cellStyle name="Vírgula 8 3 3 4 2 2" xfId="14593" xr:uid="{00000000-0005-0000-0000-0000AB380000}"/>
    <cellStyle name="Vírgula 8 3 3 4 2 3" xfId="11194" xr:uid="{00000000-0005-0000-0000-0000AC380000}"/>
    <cellStyle name="Vírgula 8 3 3 4 3" xfId="11195" xr:uid="{00000000-0005-0000-0000-0000AD380000}"/>
    <cellStyle name="Vírgula 8 3 3 4 4" xfId="7566" xr:uid="{00000000-0005-0000-0000-0000AE380000}"/>
    <cellStyle name="Vírgula 8 3 3 4 5" xfId="12780" xr:uid="{00000000-0005-0000-0000-0000AF380000}"/>
    <cellStyle name="Vírgula 8 3 3 4 6" xfId="5741" xr:uid="{00000000-0005-0000-0000-0000B0380000}"/>
    <cellStyle name="Vírgula 8 3 3 5" xfId="2238" xr:uid="{00000000-0005-0000-0000-0000B1380000}"/>
    <cellStyle name="Vírgula 8 3 3 5 2" xfId="4091" xr:uid="{00000000-0005-0000-0000-0000B2380000}"/>
    <cellStyle name="Vírgula 8 3 3 5 2 2" xfId="14754" xr:uid="{00000000-0005-0000-0000-0000B3380000}"/>
    <cellStyle name="Vírgula 8 3 3 5 2 3" xfId="11196" xr:uid="{00000000-0005-0000-0000-0000B4380000}"/>
    <cellStyle name="Vírgula 8 3 3 5 3" xfId="11197" xr:uid="{00000000-0005-0000-0000-0000B5380000}"/>
    <cellStyle name="Vírgula 8 3 3 5 4" xfId="7730" xr:uid="{00000000-0005-0000-0000-0000B6380000}"/>
    <cellStyle name="Vírgula 8 3 3 5 5" xfId="12941" xr:uid="{00000000-0005-0000-0000-0000B7380000}"/>
    <cellStyle name="Vírgula 8 3 3 5 6" xfId="5902" xr:uid="{00000000-0005-0000-0000-0000B8380000}"/>
    <cellStyle name="Vírgula 8 3 3 6" xfId="2382" xr:uid="{00000000-0005-0000-0000-0000B9380000}"/>
    <cellStyle name="Vírgula 8 3 3 6 2" xfId="4226" xr:uid="{00000000-0005-0000-0000-0000BA380000}"/>
    <cellStyle name="Vírgula 8 3 3 6 2 2" xfId="14889" xr:uid="{00000000-0005-0000-0000-0000BB380000}"/>
    <cellStyle name="Vírgula 8 3 3 6 2 3" xfId="11198" xr:uid="{00000000-0005-0000-0000-0000BC380000}"/>
    <cellStyle name="Vírgula 8 3 3 6 3" xfId="7865" xr:uid="{00000000-0005-0000-0000-0000BD380000}"/>
    <cellStyle name="Vírgula 8 3 3 6 4" xfId="13076" xr:uid="{00000000-0005-0000-0000-0000BE380000}"/>
    <cellStyle name="Vírgula 8 3 3 6 5" xfId="6037" xr:uid="{00000000-0005-0000-0000-0000BF380000}"/>
    <cellStyle name="Vírgula 8 3 3 7" xfId="2710" xr:uid="{00000000-0005-0000-0000-0000C0380000}"/>
    <cellStyle name="Vírgula 8 3 3 7 2" xfId="13376" xr:uid="{00000000-0005-0000-0000-0000C1380000}"/>
    <cellStyle name="Vírgula 8 3 3 7 3" xfId="11199" xr:uid="{00000000-0005-0000-0000-0000C2380000}"/>
    <cellStyle name="Vírgula 8 3 3 8" xfId="11200" xr:uid="{00000000-0005-0000-0000-0000C3380000}"/>
    <cellStyle name="Vírgula 8 3 3 9" xfId="6349" xr:uid="{00000000-0005-0000-0000-0000C4380000}"/>
    <cellStyle name="Vírgula 8 3 4" xfId="478" xr:uid="{00000000-0005-0000-0000-0000C5380000}"/>
    <cellStyle name="Vírgula 8 3 4 2" xfId="1040" xr:uid="{00000000-0005-0000-0000-0000C6380000}"/>
    <cellStyle name="Vírgula 8 3 4 2 2" xfId="1975" xr:uid="{00000000-0005-0000-0000-0000C7380000}"/>
    <cellStyle name="Vírgula 8 3 4 2 2 2" xfId="3932" xr:uid="{00000000-0005-0000-0000-0000C8380000}"/>
    <cellStyle name="Vírgula 8 3 4 2 2 2 2" xfId="14598" xr:uid="{00000000-0005-0000-0000-0000C9380000}"/>
    <cellStyle name="Vírgula 8 3 4 2 2 2 3" xfId="11201" xr:uid="{00000000-0005-0000-0000-0000CA380000}"/>
    <cellStyle name="Vírgula 8 3 4 2 2 3" xfId="11202" xr:uid="{00000000-0005-0000-0000-0000CB380000}"/>
    <cellStyle name="Vírgula 8 3 4 2 2 4" xfId="7571" xr:uid="{00000000-0005-0000-0000-0000CC380000}"/>
    <cellStyle name="Vírgula 8 3 4 2 2 5" xfId="12785" xr:uid="{00000000-0005-0000-0000-0000CD380000}"/>
    <cellStyle name="Vírgula 8 3 4 2 2 6" xfId="5746" xr:uid="{00000000-0005-0000-0000-0000CE380000}"/>
    <cellStyle name="Vírgula 8 3 4 2 3" xfId="3072" xr:uid="{00000000-0005-0000-0000-0000CF380000}"/>
    <cellStyle name="Vírgula 8 3 4 2 3 2" xfId="13738" xr:uid="{00000000-0005-0000-0000-0000D0380000}"/>
    <cellStyle name="Vírgula 8 3 4 2 3 3" xfId="11203" xr:uid="{00000000-0005-0000-0000-0000D1380000}"/>
    <cellStyle name="Vírgula 8 3 4 2 4" xfId="11204" xr:uid="{00000000-0005-0000-0000-0000D2380000}"/>
    <cellStyle name="Vírgula 8 3 4 2 5" xfId="6711" xr:uid="{00000000-0005-0000-0000-0000D3380000}"/>
    <cellStyle name="Vírgula 8 3 4 2 6" xfId="11925" xr:uid="{00000000-0005-0000-0000-0000D4380000}"/>
    <cellStyle name="Vírgula 8 3 4 2 7" xfId="4886" xr:uid="{00000000-0005-0000-0000-0000D5380000}"/>
    <cellStyle name="Vírgula 8 3 4 3" xfId="1974" xr:uid="{00000000-0005-0000-0000-0000D6380000}"/>
    <cellStyle name="Vírgula 8 3 4 3 2" xfId="3931" xr:uid="{00000000-0005-0000-0000-0000D7380000}"/>
    <cellStyle name="Vírgula 8 3 4 3 2 2" xfId="14597" xr:uid="{00000000-0005-0000-0000-0000D8380000}"/>
    <cellStyle name="Vírgula 8 3 4 3 2 3" xfId="11205" xr:uid="{00000000-0005-0000-0000-0000D9380000}"/>
    <cellStyle name="Vírgula 8 3 4 3 3" xfId="11206" xr:uid="{00000000-0005-0000-0000-0000DA380000}"/>
    <cellStyle name="Vírgula 8 3 4 3 4" xfId="7570" xr:uid="{00000000-0005-0000-0000-0000DB380000}"/>
    <cellStyle name="Vírgula 8 3 4 3 5" xfId="12784" xr:uid="{00000000-0005-0000-0000-0000DC380000}"/>
    <cellStyle name="Vírgula 8 3 4 3 6" xfId="5745" xr:uid="{00000000-0005-0000-0000-0000DD380000}"/>
    <cellStyle name="Vírgula 8 3 4 4" xfId="2620" xr:uid="{00000000-0005-0000-0000-0000DE380000}"/>
    <cellStyle name="Vírgula 8 3 4 4 2" xfId="13286" xr:uid="{00000000-0005-0000-0000-0000DF380000}"/>
    <cellStyle name="Vírgula 8 3 4 4 3" xfId="11207" xr:uid="{00000000-0005-0000-0000-0000E0380000}"/>
    <cellStyle name="Vírgula 8 3 4 5" xfId="11208" xr:uid="{00000000-0005-0000-0000-0000E1380000}"/>
    <cellStyle name="Vírgula 8 3 4 6" xfId="6259" xr:uid="{00000000-0005-0000-0000-0000E2380000}"/>
    <cellStyle name="Vírgula 8 3 4 7" xfId="11473" xr:uid="{00000000-0005-0000-0000-0000E3380000}"/>
    <cellStyle name="Vírgula 8 3 4 8" xfId="4434" xr:uid="{00000000-0005-0000-0000-0000E4380000}"/>
    <cellStyle name="Vírgula 8 3 5" xfId="687" xr:uid="{00000000-0005-0000-0000-0000E5380000}"/>
    <cellStyle name="Vírgula 8 3 5 2" xfId="1153" xr:uid="{00000000-0005-0000-0000-0000E6380000}"/>
    <cellStyle name="Vírgula 8 3 5 2 2" xfId="1977" xr:uid="{00000000-0005-0000-0000-0000E7380000}"/>
    <cellStyle name="Vírgula 8 3 5 2 2 2" xfId="3934" xr:uid="{00000000-0005-0000-0000-0000E8380000}"/>
    <cellStyle name="Vírgula 8 3 5 2 2 2 2" xfId="14600" xr:uid="{00000000-0005-0000-0000-0000E9380000}"/>
    <cellStyle name="Vírgula 8 3 5 2 2 2 3" xfId="11209" xr:uid="{00000000-0005-0000-0000-0000EA380000}"/>
    <cellStyle name="Vírgula 8 3 5 2 2 3" xfId="11210" xr:uid="{00000000-0005-0000-0000-0000EB380000}"/>
    <cellStyle name="Vírgula 8 3 5 2 2 4" xfId="7573" xr:uid="{00000000-0005-0000-0000-0000EC380000}"/>
    <cellStyle name="Vírgula 8 3 5 2 2 5" xfId="12787" xr:uid="{00000000-0005-0000-0000-0000ED380000}"/>
    <cellStyle name="Vírgula 8 3 5 2 2 6" xfId="5748" xr:uid="{00000000-0005-0000-0000-0000EE380000}"/>
    <cellStyle name="Vírgula 8 3 5 2 3" xfId="3122" xr:uid="{00000000-0005-0000-0000-0000EF380000}"/>
    <cellStyle name="Vírgula 8 3 5 2 3 2" xfId="13788" xr:uid="{00000000-0005-0000-0000-0000F0380000}"/>
    <cellStyle name="Vírgula 8 3 5 2 3 3" xfId="11211" xr:uid="{00000000-0005-0000-0000-0000F1380000}"/>
    <cellStyle name="Vírgula 8 3 5 2 4" xfId="11212" xr:uid="{00000000-0005-0000-0000-0000F2380000}"/>
    <cellStyle name="Vírgula 8 3 5 2 5" xfId="6761" xr:uid="{00000000-0005-0000-0000-0000F3380000}"/>
    <cellStyle name="Vírgula 8 3 5 2 6" xfId="11975" xr:uid="{00000000-0005-0000-0000-0000F4380000}"/>
    <cellStyle name="Vírgula 8 3 5 2 7" xfId="4936" xr:uid="{00000000-0005-0000-0000-0000F5380000}"/>
    <cellStyle name="Vírgula 8 3 5 3" xfId="1976" xr:uid="{00000000-0005-0000-0000-0000F6380000}"/>
    <cellStyle name="Vírgula 8 3 5 3 2" xfId="3933" xr:uid="{00000000-0005-0000-0000-0000F7380000}"/>
    <cellStyle name="Vírgula 8 3 5 3 2 2" xfId="14599" xr:uid="{00000000-0005-0000-0000-0000F8380000}"/>
    <cellStyle name="Vírgula 8 3 5 3 2 3" xfId="11213" xr:uid="{00000000-0005-0000-0000-0000F9380000}"/>
    <cellStyle name="Vírgula 8 3 5 3 3" xfId="11214" xr:uid="{00000000-0005-0000-0000-0000FA380000}"/>
    <cellStyle name="Vírgula 8 3 5 3 4" xfId="7572" xr:uid="{00000000-0005-0000-0000-0000FB380000}"/>
    <cellStyle name="Vírgula 8 3 5 3 5" xfId="12786" xr:uid="{00000000-0005-0000-0000-0000FC380000}"/>
    <cellStyle name="Vírgula 8 3 5 3 6" xfId="5747" xr:uid="{00000000-0005-0000-0000-0000FD380000}"/>
    <cellStyle name="Vírgula 8 3 5 4" xfId="2755" xr:uid="{00000000-0005-0000-0000-0000FE380000}"/>
    <cellStyle name="Vírgula 8 3 5 4 2" xfId="13421" xr:uid="{00000000-0005-0000-0000-0000FF380000}"/>
    <cellStyle name="Vírgula 8 3 5 4 3" xfId="11215" xr:uid="{00000000-0005-0000-0000-000000390000}"/>
    <cellStyle name="Vírgula 8 3 5 5" xfId="11216" xr:uid="{00000000-0005-0000-0000-000001390000}"/>
    <cellStyle name="Vírgula 8 3 5 6" xfId="6394" xr:uid="{00000000-0005-0000-0000-000002390000}"/>
    <cellStyle name="Vírgula 8 3 5 7" xfId="11608" xr:uid="{00000000-0005-0000-0000-000003390000}"/>
    <cellStyle name="Vírgula 8 3 5 8" xfId="4569" xr:uid="{00000000-0005-0000-0000-000004390000}"/>
    <cellStyle name="Vírgula 8 3 6" xfId="362" xr:uid="{00000000-0005-0000-0000-000005390000}"/>
    <cellStyle name="Vírgula 8 3 6 2" xfId="984" xr:uid="{00000000-0005-0000-0000-000006390000}"/>
    <cellStyle name="Vírgula 8 3 6 2 2" xfId="1979" xr:uid="{00000000-0005-0000-0000-000007390000}"/>
    <cellStyle name="Vírgula 8 3 6 2 2 2" xfId="3936" xr:uid="{00000000-0005-0000-0000-000008390000}"/>
    <cellStyle name="Vírgula 8 3 6 2 2 2 2" xfId="14602" xr:uid="{00000000-0005-0000-0000-000009390000}"/>
    <cellStyle name="Vírgula 8 3 6 2 2 2 3" xfId="11217" xr:uid="{00000000-0005-0000-0000-00000A390000}"/>
    <cellStyle name="Vírgula 8 3 6 2 2 3" xfId="11218" xr:uid="{00000000-0005-0000-0000-00000B390000}"/>
    <cellStyle name="Vírgula 8 3 6 2 2 4" xfId="7575" xr:uid="{00000000-0005-0000-0000-00000C390000}"/>
    <cellStyle name="Vírgula 8 3 6 2 2 5" xfId="12789" xr:uid="{00000000-0005-0000-0000-00000D390000}"/>
    <cellStyle name="Vírgula 8 3 6 2 2 6" xfId="5750" xr:uid="{00000000-0005-0000-0000-00000E390000}"/>
    <cellStyle name="Vírgula 8 3 6 2 3" xfId="3028" xr:uid="{00000000-0005-0000-0000-00000F390000}"/>
    <cellStyle name="Vírgula 8 3 6 2 3 2" xfId="13694" xr:uid="{00000000-0005-0000-0000-000010390000}"/>
    <cellStyle name="Vírgula 8 3 6 2 3 3" xfId="11219" xr:uid="{00000000-0005-0000-0000-000011390000}"/>
    <cellStyle name="Vírgula 8 3 6 2 4" xfId="11220" xr:uid="{00000000-0005-0000-0000-000012390000}"/>
    <cellStyle name="Vírgula 8 3 6 2 5" xfId="6667" xr:uid="{00000000-0005-0000-0000-000013390000}"/>
    <cellStyle name="Vírgula 8 3 6 2 6" xfId="11881" xr:uid="{00000000-0005-0000-0000-000014390000}"/>
    <cellStyle name="Vírgula 8 3 6 2 7" xfId="4842" xr:uid="{00000000-0005-0000-0000-000015390000}"/>
    <cellStyle name="Vírgula 8 3 6 3" xfId="1978" xr:uid="{00000000-0005-0000-0000-000016390000}"/>
    <cellStyle name="Vírgula 8 3 6 3 2" xfId="3935" xr:uid="{00000000-0005-0000-0000-000017390000}"/>
    <cellStyle name="Vírgula 8 3 6 3 2 2" xfId="14601" xr:uid="{00000000-0005-0000-0000-000018390000}"/>
    <cellStyle name="Vírgula 8 3 6 3 2 3" xfId="11221" xr:uid="{00000000-0005-0000-0000-000019390000}"/>
    <cellStyle name="Vírgula 8 3 6 3 3" xfId="11222" xr:uid="{00000000-0005-0000-0000-00001A390000}"/>
    <cellStyle name="Vírgula 8 3 6 3 4" xfId="7574" xr:uid="{00000000-0005-0000-0000-00001B390000}"/>
    <cellStyle name="Vírgula 8 3 6 3 5" xfId="12788" xr:uid="{00000000-0005-0000-0000-00001C390000}"/>
    <cellStyle name="Vírgula 8 3 6 3 6" xfId="5749" xr:uid="{00000000-0005-0000-0000-00001D390000}"/>
    <cellStyle name="Vírgula 8 3 6 4" xfId="2571" xr:uid="{00000000-0005-0000-0000-00001E390000}"/>
    <cellStyle name="Vírgula 8 3 6 4 2" xfId="13237" xr:uid="{00000000-0005-0000-0000-00001F390000}"/>
    <cellStyle name="Vírgula 8 3 6 4 3" xfId="11223" xr:uid="{00000000-0005-0000-0000-000020390000}"/>
    <cellStyle name="Vírgula 8 3 6 5" xfId="11224" xr:uid="{00000000-0005-0000-0000-000021390000}"/>
    <cellStyle name="Vírgula 8 3 6 6" xfId="6210" xr:uid="{00000000-0005-0000-0000-000022390000}"/>
    <cellStyle name="Vírgula 8 3 6 7" xfId="11424" xr:uid="{00000000-0005-0000-0000-000023390000}"/>
    <cellStyle name="Vírgula 8 3 6 8" xfId="4385" xr:uid="{00000000-0005-0000-0000-000024390000}"/>
    <cellStyle name="Vírgula 8 3 7" xfId="837" xr:uid="{00000000-0005-0000-0000-000025390000}"/>
    <cellStyle name="Vírgula 8 3 7 2" xfId="1980" xr:uid="{00000000-0005-0000-0000-000026390000}"/>
    <cellStyle name="Vírgula 8 3 7 2 2" xfId="3937" xr:uid="{00000000-0005-0000-0000-000027390000}"/>
    <cellStyle name="Vírgula 8 3 7 2 2 2" xfId="14603" xr:uid="{00000000-0005-0000-0000-000028390000}"/>
    <cellStyle name="Vírgula 8 3 7 2 2 3" xfId="11225" xr:uid="{00000000-0005-0000-0000-000029390000}"/>
    <cellStyle name="Vírgula 8 3 7 2 3" xfId="11226" xr:uid="{00000000-0005-0000-0000-00002A390000}"/>
    <cellStyle name="Vírgula 8 3 7 2 4" xfId="7576" xr:uid="{00000000-0005-0000-0000-00002B390000}"/>
    <cellStyle name="Vírgula 8 3 7 2 5" xfId="12790" xr:uid="{00000000-0005-0000-0000-00002C390000}"/>
    <cellStyle name="Vírgula 8 3 7 2 6" xfId="5751" xr:uid="{00000000-0005-0000-0000-00002D390000}"/>
    <cellStyle name="Vírgula 8 3 7 3" xfId="2893" xr:uid="{00000000-0005-0000-0000-00002E390000}"/>
    <cellStyle name="Vírgula 8 3 7 3 2" xfId="13559" xr:uid="{00000000-0005-0000-0000-00002F390000}"/>
    <cellStyle name="Vírgula 8 3 7 3 3" xfId="11227" xr:uid="{00000000-0005-0000-0000-000030390000}"/>
    <cellStyle name="Vírgula 8 3 7 4" xfId="11228" xr:uid="{00000000-0005-0000-0000-000031390000}"/>
    <cellStyle name="Vírgula 8 3 7 5" xfId="6532" xr:uid="{00000000-0005-0000-0000-000032390000}"/>
    <cellStyle name="Vírgula 8 3 7 6" xfId="11746" xr:uid="{00000000-0005-0000-0000-000033390000}"/>
    <cellStyle name="Vírgula 8 3 7 7" xfId="4707" xr:uid="{00000000-0005-0000-0000-000034390000}"/>
    <cellStyle name="Vírgula 8 3 8" xfId="1303" xr:uid="{00000000-0005-0000-0000-000035390000}"/>
    <cellStyle name="Vírgula 8 3 8 2" xfId="3260" xr:uid="{00000000-0005-0000-0000-000036390000}"/>
    <cellStyle name="Vírgula 8 3 8 2 2" xfId="13926" xr:uid="{00000000-0005-0000-0000-000037390000}"/>
    <cellStyle name="Vírgula 8 3 8 2 3" xfId="11229" xr:uid="{00000000-0005-0000-0000-000038390000}"/>
    <cellStyle name="Vírgula 8 3 8 3" xfId="11230" xr:uid="{00000000-0005-0000-0000-000039390000}"/>
    <cellStyle name="Vírgula 8 3 8 4" xfId="6899" xr:uid="{00000000-0005-0000-0000-00003A390000}"/>
    <cellStyle name="Vírgula 8 3 8 5" xfId="12113" xr:uid="{00000000-0005-0000-0000-00003B390000}"/>
    <cellStyle name="Vírgula 8 3 8 6" xfId="5074" xr:uid="{00000000-0005-0000-0000-00003C390000}"/>
    <cellStyle name="Vírgula 8 3 9" xfId="247" xr:uid="{00000000-0005-0000-0000-00003D390000}"/>
    <cellStyle name="Vírgula 8 3 9 2" xfId="2527" xr:uid="{00000000-0005-0000-0000-00003E390000}"/>
    <cellStyle name="Vírgula 8 3 9 2 2" xfId="13193" xr:uid="{00000000-0005-0000-0000-00003F390000}"/>
    <cellStyle name="Vírgula 8 3 9 2 3" xfId="11231" xr:uid="{00000000-0005-0000-0000-000040390000}"/>
    <cellStyle name="Vírgula 8 3 9 3" xfId="11232" xr:uid="{00000000-0005-0000-0000-000041390000}"/>
    <cellStyle name="Vírgula 8 3 9 4" xfId="6166" xr:uid="{00000000-0005-0000-0000-000042390000}"/>
    <cellStyle name="Vírgula 8 3 9 5" xfId="11380" xr:uid="{00000000-0005-0000-0000-000043390000}"/>
    <cellStyle name="Vírgula 8 3 9 6" xfId="4341" xr:uid="{00000000-0005-0000-0000-000044390000}"/>
    <cellStyle name="Vírgula 8 4" xfId="590" xr:uid="{00000000-0005-0000-0000-000045390000}"/>
    <cellStyle name="Vírgula 8 4 10" xfId="11518" xr:uid="{00000000-0005-0000-0000-000046390000}"/>
    <cellStyle name="Vírgula 8 4 11" xfId="4479" xr:uid="{00000000-0005-0000-0000-000047390000}"/>
    <cellStyle name="Vírgula 8 4 2" xfId="733" xr:uid="{00000000-0005-0000-0000-000048390000}"/>
    <cellStyle name="Vírgula 8 4 2 2" xfId="1198" xr:uid="{00000000-0005-0000-0000-000049390000}"/>
    <cellStyle name="Vírgula 8 4 2 2 2" xfId="1983" xr:uid="{00000000-0005-0000-0000-00004A390000}"/>
    <cellStyle name="Vírgula 8 4 2 2 2 2" xfId="3940" xr:uid="{00000000-0005-0000-0000-00004B390000}"/>
    <cellStyle name="Vírgula 8 4 2 2 2 2 2" xfId="14606" xr:uid="{00000000-0005-0000-0000-00004C390000}"/>
    <cellStyle name="Vírgula 8 4 2 2 2 2 3" xfId="11233" xr:uid="{00000000-0005-0000-0000-00004D390000}"/>
    <cellStyle name="Vírgula 8 4 2 2 2 3" xfId="11234" xr:uid="{00000000-0005-0000-0000-00004E390000}"/>
    <cellStyle name="Vírgula 8 4 2 2 2 4" xfId="7579" xr:uid="{00000000-0005-0000-0000-00004F390000}"/>
    <cellStyle name="Vírgula 8 4 2 2 2 5" xfId="12793" xr:uid="{00000000-0005-0000-0000-000050390000}"/>
    <cellStyle name="Vírgula 8 4 2 2 2 6" xfId="5754" xr:uid="{00000000-0005-0000-0000-000051390000}"/>
    <cellStyle name="Vírgula 8 4 2 2 3" xfId="3167" xr:uid="{00000000-0005-0000-0000-000052390000}"/>
    <cellStyle name="Vírgula 8 4 2 2 3 2" xfId="13833" xr:uid="{00000000-0005-0000-0000-000053390000}"/>
    <cellStyle name="Vírgula 8 4 2 2 3 3" xfId="11235" xr:uid="{00000000-0005-0000-0000-000054390000}"/>
    <cellStyle name="Vírgula 8 4 2 2 4" xfId="11236" xr:uid="{00000000-0005-0000-0000-000055390000}"/>
    <cellStyle name="Vírgula 8 4 2 2 5" xfId="6806" xr:uid="{00000000-0005-0000-0000-000056390000}"/>
    <cellStyle name="Vírgula 8 4 2 2 6" xfId="12020" xr:uid="{00000000-0005-0000-0000-000057390000}"/>
    <cellStyle name="Vírgula 8 4 2 2 7" xfId="4981" xr:uid="{00000000-0005-0000-0000-000058390000}"/>
    <cellStyle name="Vírgula 8 4 2 3" xfId="1982" xr:uid="{00000000-0005-0000-0000-000059390000}"/>
    <cellStyle name="Vírgula 8 4 2 3 2" xfId="3939" xr:uid="{00000000-0005-0000-0000-00005A390000}"/>
    <cellStyle name="Vírgula 8 4 2 3 2 2" xfId="14605" xr:uid="{00000000-0005-0000-0000-00005B390000}"/>
    <cellStyle name="Vírgula 8 4 2 3 2 3" xfId="11237" xr:uid="{00000000-0005-0000-0000-00005C390000}"/>
    <cellStyle name="Vírgula 8 4 2 3 3" xfId="11238" xr:uid="{00000000-0005-0000-0000-00005D390000}"/>
    <cellStyle name="Vírgula 8 4 2 3 4" xfId="7578" xr:uid="{00000000-0005-0000-0000-00005E390000}"/>
    <cellStyle name="Vírgula 8 4 2 3 5" xfId="12792" xr:uid="{00000000-0005-0000-0000-00005F390000}"/>
    <cellStyle name="Vírgula 8 4 2 3 6" xfId="5753" xr:uid="{00000000-0005-0000-0000-000060390000}"/>
    <cellStyle name="Vírgula 8 4 2 4" xfId="2800" xr:uid="{00000000-0005-0000-0000-000061390000}"/>
    <cellStyle name="Vírgula 8 4 2 4 2" xfId="13466" xr:uid="{00000000-0005-0000-0000-000062390000}"/>
    <cellStyle name="Vírgula 8 4 2 4 3" xfId="11239" xr:uid="{00000000-0005-0000-0000-000063390000}"/>
    <cellStyle name="Vírgula 8 4 2 5" xfId="11240" xr:uid="{00000000-0005-0000-0000-000064390000}"/>
    <cellStyle name="Vírgula 8 4 2 6" xfId="6439" xr:uid="{00000000-0005-0000-0000-000065390000}"/>
    <cellStyle name="Vírgula 8 4 2 7" xfId="11653" xr:uid="{00000000-0005-0000-0000-000066390000}"/>
    <cellStyle name="Vírgula 8 4 2 8" xfId="4614" xr:uid="{00000000-0005-0000-0000-000067390000}"/>
    <cellStyle name="Vírgula 8 4 3" xfId="886" xr:uid="{00000000-0005-0000-0000-000068390000}"/>
    <cellStyle name="Vírgula 8 4 3 2" xfId="1984" xr:uid="{00000000-0005-0000-0000-000069390000}"/>
    <cellStyle name="Vírgula 8 4 3 2 2" xfId="3941" xr:uid="{00000000-0005-0000-0000-00006A390000}"/>
    <cellStyle name="Vírgula 8 4 3 2 2 2" xfId="14607" xr:uid="{00000000-0005-0000-0000-00006B390000}"/>
    <cellStyle name="Vírgula 8 4 3 2 2 3" xfId="11241" xr:uid="{00000000-0005-0000-0000-00006C390000}"/>
    <cellStyle name="Vírgula 8 4 3 2 3" xfId="11242" xr:uid="{00000000-0005-0000-0000-00006D390000}"/>
    <cellStyle name="Vírgula 8 4 3 2 4" xfId="7580" xr:uid="{00000000-0005-0000-0000-00006E390000}"/>
    <cellStyle name="Vírgula 8 4 3 2 5" xfId="12794" xr:uid="{00000000-0005-0000-0000-00006F390000}"/>
    <cellStyle name="Vírgula 8 4 3 2 6" xfId="5755" xr:uid="{00000000-0005-0000-0000-000070390000}"/>
    <cellStyle name="Vírgula 8 4 3 3" xfId="2938" xr:uid="{00000000-0005-0000-0000-000071390000}"/>
    <cellStyle name="Vírgula 8 4 3 3 2" xfId="13604" xr:uid="{00000000-0005-0000-0000-000072390000}"/>
    <cellStyle name="Vírgula 8 4 3 3 3" xfId="11243" xr:uid="{00000000-0005-0000-0000-000073390000}"/>
    <cellStyle name="Vírgula 8 4 3 4" xfId="11244" xr:uid="{00000000-0005-0000-0000-000074390000}"/>
    <cellStyle name="Vírgula 8 4 3 5" xfId="6577" xr:uid="{00000000-0005-0000-0000-000075390000}"/>
    <cellStyle name="Vírgula 8 4 3 6" xfId="11791" xr:uid="{00000000-0005-0000-0000-000076390000}"/>
    <cellStyle name="Vírgula 8 4 3 7" xfId="4752" xr:uid="{00000000-0005-0000-0000-000077390000}"/>
    <cellStyle name="Vírgula 8 4 4" xfId="1981" xr:uid="{00000000-0005-0000-0000-000078390000}"/>
    <cellStyle name="Vírgula 8 4 4 2" xfId="3938" xr:uid="{00000000-0005-0000-0000-000079390000}"/>
    <cellStyle name="Vírgula 8 4 4 2 2" xfId="14604" xr:uid="{00000000-0005-0000-0000-00007A390000}"/>
    <cellStyle name="Vírgula 8 4 4 2 3" xfId="11245" xr:uid="{00000000-0005-0000-0000-00007B390000}"/>
    <cellStyle name="Vírgula 8 4 4 3" xfId="11246" xr:uid="{00000000-0005-0000-0000-00007C390000}"/>
    <cellStyle name="Vírgula 8 4 4 4" xfId="7577" xr:uid="{00000000-0005-0000-0000-00007D390000}"/>
    <cellStyle name="Vírgula 8 4 4 5" xfId="12791" xr:uid="{00000000-0005-0000-0000-00007E390000}"/>
    <cellStyle name="Vírgula 8 4 4 6" xfId="5752" xr:uid="{00000000-0005-0000-0000-00007F390000}"/>
    <cellStyle name="Vírgula 8 4 5" xfId="2193" xr:uid="{00000000-0005-0000-0000-000080390000}"/>
    <cellStyle name="Vírgula 8 4 5 2" xfId="4046" xr:uid="{00000000-0005-0000-0000-000081390000}"/>
    <cellStyle name="Vírgula 8 4 5 2 2" xfId="14709" xr:uid="{00000000-0005-0000-0000-000082390000}"/>
    <cellStyle name="Vírgula 8 4 5 2 3" xfId="11247" xr:uid="{00000000-0005-0000-0000-000083390000}"/>
    <cellStyle name="Vírgula 8 4 5 3" xfId="11248" xr:uid="{00000000-0005-0000-0000-000084390000}"/>
    <cellStyle name="Vírgula 8 4 5 4" xfId="7685" xr:uid="{00000000-0005-0000-0000-000085390000}"/>
    <cellStyle name="Vírgula 8 4 5 5" xfId="12896" xr:uid="{00000000-0005-0000-0000-000086390000}"/>
    <cellStyle name="Vírgula 8 4 5 6" xfId="5857" xr:uid="{00000000-0005-0000-0000-000087390000}"/>
    <cellStyle name="Vírgula 8 4 6" xfId="2337" xr:uid="{00000000-0005-0000-0000-000088390000}"/>
    <cellStyle name="Vírgula 8 4 6 2" xfId="4181" xr:uid="{00000000-0005-0000-0000-000089390000}"/>
    <cellStyle name="Vírgula 8 4 6 2 2" xfId="14844" xr:uid="{00000000-0005-0000-0000-00008A390000}"/>
    <cellStyle name="Vírgula 8 4 6 2 3" xfId="11249" xr:uid="{00000000-0005-0000-0000-00008B390000}"/>
    <cellStyle name="Vírgula 8 4 6 3" xfId="7820" xr:uid="{00000000-0005-0000-0000-00008C390000}"/>
    <cellStyle name="Vírgula 8 4 6 4" xfId="13031" xr:uid="{00000000-0005-0000-0000-00008D390000}"/>
    <cellStyle name="Vírgula 8 4 6 5" xfId="5992" xr:uid="{00000000-0005-0000-0000-00008E390000}"/>
    <cellStyle name="Vírgula 8 4 7" xfId="2665" xr:uid="{00000000-0005-0000-0000-00008F390000}"/>
    <cellStyle name="Vírgula 8 4 7 2" xfId="13331" xr:uid="{00000000-0005-0000-0000-000090390000}"/>
    <cellStyle name="Vírgula 8 4 7 3" xfId="11250" xr:uid="{00000000-0005-0000-0000-000091390000}"/>
    <cellStyle name="Vírgula 8 4 8" xfId="11251" xr:uid="{00000000-0005-0000-0000-000092390000}"/>
    <cellStyle name="Vírgula 8 4 9" xfId="6304" xr:uid="{00000000-0005-0000-0000-000093390000}"/>
    <cellStyle name="Vírgula 8 5" xfId="635" xr:uid="{00000000-0005-0000-0000-000094390000}"/>
    <cellStyle name="Vírgula 8 5 10" xfId="11561" xr:uid="{00000000-0005-0000-0000-000095390000}"/>
    <cellStyle name="Vírgula 8 5 11" xfId="4522" xr:uid="{00000000-0005-0000-0000-000096390000}"/>
    <cellStyle name="Vírgula 8 5 2" xfId="776" xr:uid="{00000000-0005-0000-0000-000097390000}"/>
    <cellStyle name="Vírgula 8 5 2 2" xfId="1241" xr:uid="{00000000-0005-0000-0000-000098390000}"/>
    <cellStyle name="Vírgula 8 5 2 2 2" xfId="1987" xr:uid="{00000000-0005-0000-0000-000099390000}"/>
    <cellStyle name="Vírgula 8 5 2 2 2 2" xfId="3944" xr:uid="{00000000-0005-0000-0000-00009A390000}"/>
    <cellStyle name="Vírgula 8 5 2 2 2 2 2" xfId="14610" xr:uid="{00000000-0005-0000-0000-00009B390000}"/>
    <cellStyle name="Vírgula 8 5 2 2 2 2 3" xfId="11252" xr:uid="{00000000-0005-0000-0000-00009C390000}"/>
    <cellStyle name="Vírgula 8 5 2 2 2 3" xfId="11253" xr:uid="{00000000-0005-0000-0000-00009D390000}"/>
    <cellStyle name="Vírgula 8 5 2 2 2 4" xfId="7583" xr:uid="{00000000-0005-0000-0000-00009E390000}"/>
    <cellStyle name="Vírgula 8 5 2 2 2 5" xfId="12797" xr:uid="{00000000-0005-0000-0000-00009F390000}"/>
    <cellStyle name="Vírgula 8 5 2 2 2 6" xfId="5758" xr:uid="{00000000-0005-0000-0000-0000A0390000}"/>
    <cellStyle name="Vírgula 8 5 2 2 3" xfId="3210" xr:uid="{00000000-0005-0000-0000-0000A1390000}"/>
    <cellStyle name="Vírgula 8 5 2 2 3 2" xfId="13876" xr:uid="{00000000-0005-0000-0000-0000A2390000}"/>
    <cellStyle name="Vírgula 8 5 2 2 3 3" xfId="11254" xr:uid="{00000000-0005-0000-0000-0000A3390000}"/>
    <cellStyle name="Vírgula 8 5 2 2 4" xfId="11255" xr:uid="{00000000-0005-0000-0000-0000A4390000}"/>
    <cellStyle name="Vírgula 8 5 2 2 5" xfId="6849" xr:uid="{00000000-0005-0000-0000-0000A5390000}"/>
    <cellStyle name="Vírgula 8 5 2 2 6" xfId="12063" xr:uid="{00000000-0005-0000-0000-0000A6390000}"/>
    <cellStyle name="Vírgula 8 5 2 2 7" xfId="5024" xr:uid="{00000000-0005-0000-0000-0000A7390000}"/>
    <cellStyle name="Vírgula 8 5 2 3" xfId="1986" xr:uid="{00000000-0005-0000-0000-0000A8390000}"/>
    <cellStyle name="Vírgula 8 5 2 3 2" xfId="3943" xr:uid="{00000000-0005-0000-0000-0000A9390000}"/>
    <cellStyle name="Vírgula 8 5 2 3 2 2" xfId="14609" xr:uid="{00000000-0005-0000-0000-0000AA390000}"/>
    <cellStyle name="Vírgula 8 5 2 3 2 3" xfId="11256" xr:uid="{00000000-0005-0000-0000-0000AB390000}"/>
    <cellStyle name="Vírgula 8 5 2 3 3" xfId="11257" xr:uid="{00000000-0005-0000-0000-0000AC390000}"/>
    <cellStyle name="Vírgula 8 5 2 3 4" xfId="7582" xr:uid="{00000000-0005-0000-0000-0000AD390000}"/>
    <cellStyle name="Vírgula 8 5 2 3 5" xfId="12796" xr:uid="{00000000-0005-0000-0000-0000AE390000}"/>
    <cellStyle name="Vírgula 8 5 2 3 6" xfId="5757" xr:uid="{00000000-0005-0000-0000-0000AF390000}"/>
    <cellStyle name="Vírgula 8 5 2 4" xfId="2843" xr:uid="{00000000-0005-0000-0000-0000B0390000}"/>
    <cellStyle name="Vírgula 8 5 2 4 2" xfId="13509" xr:uid="{00000000-0005-0000-0000-0000B1390000}"/>
    <cellStyle name="Vírgula 8 5 2 4 3" xfId="11258" xr:uid="{00000000-0005-0000-0000-0000B2390000}"/>
    <cellStyle name="Vírgula 8 5 2 5" xfId="11259" xr:uid="{00000000-0005-0000-0000-0000B3390000}"/>
    <cellStyle name="Vírgula 8 5 2 6" xfId="6482" xr:uid="{00000000-0005-0000-0000-0000B4390000}"/>
    <cellStyle name="Vírgula 8 5 2 7" xfId="11696" xr:uid="{00000000-0005-0000-0000-0000B5390000}"/>
    <cellStyle name="Vírgula 8 5 2 8" xfId="4657" xr:uid="{00000000-0005-0000-0000-0000B6390000}"/>
    <cellStyle name="Vírgula 8 5 3" xfId="929" xr:uid="{00000000-0005-0000-0000-0000B7390000}"/>
    <cellStyle name="Vírgula 8 5 3 2" xfId="1988" xr:uid="{00000000-0005-0000-0000-0000B8390000}"/>
    <cellStyle name="Vírgula 8 5 3 2 2" xfId="3945" xr:uid="{00000000-0005-0000-0000-0000B9390000}"/>
    <cellStyle name="Vírgula 8 5 3 2 2 2" xfId="14611" xr:uid="{00000000-0005-0000-0000-0000BA390000}"/>
    <cellStyle name="Vírgula 8 5 3 2 2 3" xfId="11260" xr:uid="{00000000-0005-0000-0000-0000BB390000}"/>
    <cellStyle name="Vírgula 8 5 3 2 3" xfId="11261" xr:uid="{00000000-0005-0000-0000-0000BC390000}"/>
    <cellStyle name="Vírgula 8 5 3 2 4" xfId="7584" xr:uid="{00000000-0005-0000-0000-0000BD390000}"/>
    <cellStyle name="Vírgula 8 5 3 2 5" xfId="12798" xr:uid="{00000000-0005-0000-0000-0000BE390000}"/>
    <cellStyle name="Vírgula 8 5 3 2 6" xfId="5759" xr:uid="{00000000-0005-0000-0000-0000BF390000}"/>
    <cellStyle name="Vírgula 8 5 3 3" xfId="2981" xr:uid="{00000000-0005-0000-0000-0000C0390000}"/>
    <cellStyle name="Vírgula 8 5 3 3 2" xfId="13647" xr:uid="{00000000-0005-0000-0000-0000C1390000}"/>
    <cellStyle name="Vírgula 8 5 3 3 3" xfId="11262" xr:uid="{00000000-0005-0000-0000-0000C2390000}"/>
    <cellStyle name="Vírgula 8 5 3 4" xfId="11263" xr:uid="{00000000-0005-0000-0000-0000C3390000}"/>
    <cellStyle name="Vírgula 8 5 3 5" xfId="6620" xr:uid="{00000000-0005-0000-0000-0000C4390000}"/>
    <cellStyle name="Vírgula 8 5 3 6" xfId="11834" xr:uid="{00000000-0005-0000-0000-0000C5390000}"/>
    <cellStyle name="Vírgula 8 5 3 7" xfId="4795" xr:uid="{00000000-0005-0000-0000-0000C6390000}"/>
    <cellStyle name="Vírgula 8 5 4" xfId="1985" xr:uid="{00000000-0005-0000-0000-0000C7390000}"/>
    <cellStyle name="Vírgula 8 5 4 2" xfId="3942" xr:uid="{00000000-0005-0000-0000-0000C8390000}"/>
    <cellStyle name="Vírgula 8 5 4 2 2" xfId="14608" xr:uid="{00000000-0005-0000-0000-0000C9390000}"/>
    <cellStyle name="Vírgula 8 5 4 2 3" xfId="11264" xr:uid="{00000000-0005-0000-0000-0000CA390000}"/>
    <cellStyle name="Vírgula 8 5 4 3" xfId="11265" xr:uid="{00000000-0005-0000-0000-0000CB390000}"/>
    <cellStyle name="Vírgula 8 5 4 4" xfId="7581" xr:uid="{00000000-0005-0000-0000-0000CC390000}"/>
    <cellStyle name="Vírgula 8 5 4 5" xfId="12795" xr:uid="{00000000-0005-0000-0000-0000CD390000}"/>
    <cellStyle name="Vírgula 8 5 4 6" xfId="5756" xr:uid="{00000000-0005-0000-0000-0000CE390000}"/>
    <cellStyle name="Vírgula 8 5 5" xfId="2236" xr:uid="{00000000-0005-0000-0000-0000CF390000}"/>
    <cellStyle name="Vírgula 8 5 5 2" xfId="4089" xr:uid="{00000000-0005-0000-0000-0000D0390000}"/>
    <cellStyle name="Vírgula 8 5 5 2 2" xfId="14752" xr:uid="{00000000-0005-0000-0000-0000D1390000}"/>
    <cellStyle name="Vírgula 8 5 5 2 3" xfId="11266" xr:uid="{00000000-0005-0000-0000-0000D2390000}"/>
    <cellStyle name="Vírgula 8 5 5 3" xfId="11267" xr:uid="{00000000-0005-0000-0000-0000D3390000}"/>
    <cellStyle name="Vírgula 8 5 5 4" xfId="7728" xr:uid="{00000000-0005-0000-0000-0000D4390000}"/>
    <cellStyle name="Vírgula 8 5 5 5" xfId="12939" xr:uid="{00000000-0005-0000-0000-0000D5390000}"/>
    <cellStyle name="Vírgula 8 5 5 6" xfId="5900" xr:uid="{00000000-0005-0000-0000-0000D6390000}"/>
    <cellStyle name="Vírgula 8 5 6" xfId="2380" xr:uid="{00000000-0005-0000-0000-0000D7390000}"/>
    <cellStyle name="Vírgula 8 5 6 2" xfId="4224" xr:uid="{00000000-0005-0000-0000-0000D8390000}"/>
    <cellStyle name="Vírgula 8 5 6 2 2" xfId="14887" xr:uid="{00000000-0005-0000-0000-0000D9390000}"/>
    <cellStyle name="Vírgula 8 5 6 2 3" xfId="11268" xr:uid="{00000000-0005-0000-0000-0000DA390000}"/>
    <cellStyle name="Vírgula 8 5 6 3" xfId="7863" xr:uid="{00000000-0005-0000-0000-0000DB390000}"/>
    <cellStyle name="Vírgula 8 5 6 4" xfId="13074" xr:uid="{00000000-0005-0000-0000-0000DC390000}"/>
    <cellStyle name="Vírgula 8 5 6 5" xfId="6035" xr:uid="{00000000-0005-0000-0000-0000DD390000}"/>
    <cellStyle name="Vírgula 8 5 7" xfId="2708" xr:uid="{00000000-0005-0000-0000-0000DE390000}"/>
    <cellStyle name="Vírgula 8 5 7 2" xfId="13374" xr:uid="{00000000-0005-0000-0000-0000DF390000}"/>
    <cellStyle name="Vírgula 8 5 7 3" xfId="11269" xr:uid="{00000000-0005-0000-0000-0000E0390000}"/>
    <cellStyle name="Vírgula 8 5 8" xfId="11270" xr:uid="{00000000-0005-0000-0000-0000E1390000}"/>
    <cellStyle name="Vírgula 8 5 9" xfId="6347" xr:uid="{00000000-0005-0000-0000-0000E2390000}"/>
    <cellStyle name="Vírgula 8 6" xfId="476" xr:uid="{00000000-0005-0000-0000-0000E3390000}"/>
    <cellStyle name="Vírgula 8 6 2" xfId="1038" xr:uid="{00000000-0005-0000-0000-0000E4390000}"/>
    <cellStyle name="Vírgula 8 6 2 2" xfId="1990" xr:uid="{00000000-0005-0000-0000-0000E5390000}"/>
    <cellStyle name="Vírgula 8 6 2 2 2" xfId="3947" xr:uid="{00000000-0005-0000-0000-0000E6390000}"/>
    <cellStyle name="Vírgula 8 6 2 2 2 2" xfId="14613" xr:uid="{00000000-0005-0000-0000-0000E7390000}"/>
    <cellStyle name="Vírgula 8 6 2 2 2 3" xfId="11271" xr:uid="{00000000-0005-0000-0000-0000E8390000}"/>
    <cellStyle name="Vírgula 8 6 2 2 3" xfId="11272" xr:uid="{00000000-0005-0000-0000-0000E9390000}"/>
    <cellStyle name="Vírgula 8 6 2 2 4" xfId="7586" xr:uid="{00000000-0005-0000-0000-0000EA390000}"/>
    <cellStyle name="Vírgula 8 6 2 2 5" xfId="12800" xr:uid="{00000000-0005-0000-0000-0000EB390000}"/>
    <cellStyle name="Vírgula 8 6 2 2 6" xfId="5761" xr:uid="{00000000-0005-0000-0000-0000EC390000}"/>
    <cellStyle name="Vírgula 8 6 2 3" xfId="3070" xr:uid="{00000000-0005-0000-0000-0000ED390000}"/>
    <cellStyle name="Vírgula 8 6 2 3 2" xfId="13736" xr:uid="{00000000-0005-0000-0000-0000EE390000}"/>
    <cellStyle name="Vírgula 8 6 2 3 3" xfId="11273" xr:uid="{00000000-0005-0000-0000-0000EF390000}"/>
    <cellStyle name="Vírgula 8 6 2 4" xfId="11274" xr:uid="{00000000-0005-0000-0000-0000F0390000}"/>
    <cellStyle name="Vírgula 8 6 2 5" xfId="6709" xr:uid="{00000000-0005-0000-0000-0000F1390000}"/>
    <cellStyle name="Vírgula 8 6 2 6" xfId="11923" xr:uid="{00000000-0005-0000-0000-0000F2390000}"/>
    <cellStyle name="Vírgula 8 6 2 7" xfId="4884" xr:uid="{00000000-0005-0000-0000-0000F3390000}"/>
    <cellStyle name="Vírgula 8 6 3" xfId="1989" xr:uid="{00000000-0005-0000-0000-0000F4390000}"/>
    <cellStyle name="Vírgula 8 6 3 2" xfId="3946" xr:uid="{00000000-0005-0000-0000-0000F5390000}"/>
    <cellStyle name="Vírgula 8 6 3 2 2" xfId="14612" xr:uid="{00000000-0005-0000-0000-0000F6390000}"/>
    <cellStyle name="Vírgula 8 6 3 2 3" xfId="11275" xr:uid="{00000000-0005-0000-0000-0000F7390000}"/>
    <cellStyle name="Vírgula 8 6 3 3" xfId="11276" xr:uid="{00000000-0005-0000-0000-0000F8390000}"/>
    <cellStyle name="Vírgula 8 6 3 4" xfId="7585" xr:uid="{00000000-0005-0000-0000-0000F9390000}"/>
    <cellStyle name="Vírgula 8 6 3 5" xfId="12799" xr:uid="{00000000-0005-0000-0000-0000FA390000}"/>
    <cellStyle name="Vírgula 8 6 3 6" xfId="5760" xr:uid="{00000000-0005-0000-0000-0000FB390000}"/>
    <cellStyle name="Vírgula 8 6 4" xfId="2618" xr:uid="{00000000-0005-0000-0000-0000FC390000}"/>
    <cellStyle name="Vírgula 8 6 4 2" xfId="13284" xr:uid="{00000000-0005-0000-0000-0000FD390000}"/>
    <cellStyle name="Vírgula 8 6 4 3" xfId="11277" xr:uid="{00000000-0005-0000-0000-0000FE390000}"/>
    <cellStyle name="Vírgula 8 6 5" xfId="11278" xr:uid="{00000000-0005-0000-0000-0000FF390000}"/>
    <cellStyle name="Vírgula 8 6 6" xfId="6257" xr:uid="{00000000-0005-0000-0000-0000003A0000}"/>
    <cellStyle name="Vírgula 8 6 7" xfId="11471" xr:uid="{00000000-0005-0000-0000-0000013A0000}"/>
    <cellStyle name="Vírgula 8 6 8" xfId="4432" xr:uid="{00000000-0005-0000-0000-0000023A0000}"/>
    <cellStyle name="Vírgula 8 7" xfId="685" xr:uid="{00000000-0005-0000-0000-0000033A0000}"/>
    <cellStyle name="Vírgula 8 7 2" xfId="1151" xr:uid="{00000000-0005-0000-0000-0000043A0000}"/>
    <cellStyle name="Vírgula 8 7 2 2" xfId="1992" xr:uid="{00000000-0005-0000-0000-0000053A0000}"/>
    <cellStyle name="Vírgula 8 7 2 2 2" xfId="3949" xr:uid="{00000000-0005-0000-0000-0000063A0000}"/>
    <cellStyle name="Vírgula 8 7 2 2 2 2" xfId="14615" xr:uid="{00000000-0005-0000-0000-0000073A0000}"/>
    <cellStyle name="Vírgula 8 7 2 2 2 3" xfId="11279" xr:uid="{00000000-0005-0000-0000-0000083A0000}"/>
    <cellStyle name="Vírgula 8 7 2 2 3" xfId="11280" xr:uid="{00000000-0005-0000-0000-0000093A0000}"/>
    <cellStyle name="Vírgula 8 7 2 2 4" xfId="7588" xr:uid="{00000000-0005-0000-0000-00000A3A0000}"/>
    <cellStyle name="Vírgula 8 7 2 2 5" xfId="12802" xr:uid="{00000000-0005-0000-0000-00000B3A0000}"/>
    <cellStyle name="Vírgula 8 7 2 2 6" xfId="5763" xr:uid="{00000000-0005-0000-0000-00000C3A0000}"/>
    <cellStyle name="Vírgula 8 7 2 3" xfId="3120" xr:uid="{00000000-0005-0000-0000-00000D3A0000}"/>
    <cellStyle name="Vírgula 8 7 2 3 2" xfId="13786" xr:uid="{00000000-0005-0000-0000-00000E3A0000}"/>
    <cellStyle name="Vírgula 8 7 2 3 3" xfId="11281" xr:uid="{00000000-0005-0000-0000-00000F3A0000}"/>
    <cellStyle name="Vírgula 8 7 2 4" xfId="11282" xr:uid="{00000000-0005-0000-0000-0000103A0000}"/>
    <cellStyle name="Vírgula 8 7 2 5" xfId="6759" xr:uid="{00000000-0005-0000-0000-0000113A0000}"/>
    <cellStyle name="Vírgula 8 7 2 6" xfId="11973" xr:uid="{00000000-0005-0000-0000-0000123A0000}"/>
    <cellStyle name="Vírgula 8 7 2 7" xfId="4934" xr:uid="{00000000-0005-0000-0000-0000133A0000}"/>
    <cellStyle name="Vírgula 8 7 3" xfId="1991" xr:uid="{00000000-0005-0000-0000-0000143A0000}"/>
    <cellStyle name="Vírgula 8 7 3 2" xfId="3948" xr:uid="{00000000-0005-0000-0000-0000153A0000}"/>
    <cellStyle name="Vírgula 8 7 3 2 2" xfId="14614" xr:uid="{00000000-0005-0000-0000-0000163A0000}"/>
    <cellStyle name="Vírgula 8 7 3 2 3" xfId="11283" xr:uid="{00000000-0005-0000-0000-0000173A0000}"/>
    <cellStyle name="Vírgula 8 7 3 3" xfId="11284" xr:uid="{00000000-0005-0000-0000-0000183A0000}"/>
    <cellStyle name="Vírgula 8 7 3 4" xfId="7587" xr:uid="{00000000-0005-0000-0000-0000193A0000}"/>
    <cellStyle name="Vírgula 8 7 3 5" xfId="12801" xr:uid="{00000000-0005-0000-0000-00001A3A0000}"/>
    <cellStyle name="Vírgula 8 7 3 6" xfId="5762" xr:uid="{00000000-0005-0000-0000-00001B3A0000}"/>
    <cellStyle name="Vírgula 8 7 4" xfId="2753" xr:uid="{00000000-0005-0000-0000-00001C3A0000}"/>
    <cellStyle name="Vírgula 8 7 4 2" xfId="13419" xr:uid="{00000000-0005-0000-0000-00001D3A0000}"/>
    <cellStyle name="Vírgula 8 7 4 3" xfId="11285" xr:uid="{00000000-0005-0000-0000-00001E3A0000}"/>
    <cellStyle name="Vírgula 8 7 5" xfId="11286" xr:uid="{00000000-0005-0000-0000-00001F3A0000}"/>
    <cellStyle name="Vírgula 8 7 6" xfId="6392" xr:uid="{00000000-0005-0000-0000-0000203A0000}"/>
    <cellStyle name="Vírgula 8 7 7" xfId="11606" xr:uid="{00000000-0005-0000-0000-0000213A0000}"/>
    <cellStyle name="Vírgula 8 7 8" xfId="4567" xr:uid="{00000000-0005-0000-0000-0000223A0000}"/>
    <cellStyle name="Vírgula 8 8" xfId="360" xr:uid="{00000000-0005-0000-0000-0000233A0000}"/>
    <cellStyle name="Vírgula 8 8 2" xfId="982" xr:uid="{00000000-0005-0000-0000-0000243A0000}"/>
    <cellStyle name="Vírgula 8 8 2 2" xfId="1994" xr:uid="{00000000-0005-0000-0000-0000253A0000}"/>
    <cellStyle name="Vírgula 8 8 2 2 2" xfId="3951" xr:uid="{00000000-0005-0000-0000-0000263A0000}"/>
    <cellStyle name="Vírgula 8 8 2 2 2 2" xfId="14617" xr:uid="{00000000-0005-0000-0000-0000273A0000}"/>
    <cellStyle name="Vírgula 8 8 2 2 2 3" xfId="11287" xr:uid="{00000000-0005-0000-0000-0000283A0000}"/>
    <cellStyle name="Vírgula 8 8 2 2 3" xfId="11288" xr:uid="{00000000-0005-0000-0000-0000293A0000}"/>
    <cellStyle name="Vírgula 8 8 2 2 4" xfId="7590" xr:uid="{00000000-0005-0000-0000-00002A3A0000}"/>
    <cellStyle name="Vírgula 8 8 2 2 5" xfId="12804" xr:uid="{00000000-0005-0000-0000-00002B3A0000}"/>
    <cellStyle name="Vírgula 8 8 2 2 6" xfId="5765" xr:uid="{00000000-0005-0000-0000-00002C3A0000}"/>
    <cellStyle name="Vírgula 8 8 2 3" xfId="3026" xr:uid="{00000000-0005-0000-0000-00002D3A0000}"/>
    <cellStyle name="Vírgula 8 8 2 3 2" xfId="13692" xr:uid="{00000000-0005-0000-0000-00002E3A0000}"/>
    <cellStyle name="Vírgula 8 8 2 3 3" xfId="11289" xr:uid="{00000000-0005-0000-0000-00002F3A0000}"/>
    <cellStyle name="Vírgula 8 8 2 4" xfId="11290" xr:uid="{00000000-0005-0000-0000-0000303A0000}"/>
    <cellStyle name="Vírgula 8 8 2 5" xfId="6665" xr:uid="{00000000-0005-0000-0000-0000313A0000}"/>
    <cellStyle name="Vírgula 8 8 2 6" xfId="11879" xr:uid="{00000000-0005-0000-0000-0000323A0000}"/>
    <cellStyle name="Vírgula 8 8 2 7" xfId="4840" xr:uid="{00000000-0005-0000-0000-0000333A0000}"/>
    <cellStyle name="Vírgula 8 8 3" xfId="1993" xr:uid="{00000000-0005-0000-0000-0000343A0000}"/>
    <cellStyle name="Vírgula 8 8 3 2" xfId="3950" xr:uid="{00000000-0005-0000-0000-0000353A0000}"/>
    <cellStyle name="Vírgula 8 8 3 2 2" xfId="14616" xr:uid="{00000000-0005-0000-0000-0000363A0000}"/>
    <cellStyle name="Vírgula 8 8 3 2 3" xfId="11291" xr:uid="{00000000-0005-0000-0000-0000373A0000}"/>
    <cellStyle name="Vírgula 8 8 3 3" xfId="11292" xr:uid="{00000000-0005-0000-0000-0000383A0000}"/>
    <cellStyle name="Vírgula 8 8 3 4" xfId="7589" xr:uid="{00000000-0005-0000-0000-0000393A0000}"/>
    <cellStyle name="Vírgula 8 8 3 5" xfId="12803" xr:uid="{00000000-0005-0000-0000-00003A3A0000}"/>
    <cellStyle name="Vírgula 8 8 3 6" xfId="5764" xr:uid="{00000000-0005-0000-0000-00003B3A0000}"/>
    <cellStyle name="Vírgula 8 8 4" xfId="2569" xr:uid="{00000000-0005-0000-0000-00003C3A0000}"/>
    <cellStyle name="Vírgula 8 8 4 2" xfId="13235" xr:uid="{00000000-0005-0000-0000-00003D3A0000}"/>
    <cellStyle name="Vírgula 8 8 4 3" xfId="11293" xr:uid="{00000000-0005-0000-0000-00003E3A0000}"/>
    <cellStyle name="Vírgula 8 8 5" xfId="11294" xr:uid="{00000000-0005-0000-0000-00003F3A0000}"/>
    <cellStyle name="Vírgula 8 8 6" xfId="6208" xr:uid="{00000000-0005-0000-0000-0000403A0000}"/>
    <cellStyle name="Vírgula 8 8 7" xfId="11422" xr:uid="{00000000-0005-0000-0000-0000413A0000}"/>
    <cellStyle name="Vírgula 8 8 8" xfId="4383" xr:uid="{00000000-0005-0000-0000-0000423A0000}"/>
    <cellStyle name="Vírgula 8 9" xfId="835" xr:uid="{00000000-0005-0000-0000-0000433A0000}"/>
    <cellStyle name="Vírgula 8 9 2" xfId="1995" xr:uid="{00000000-0005-0000-0000-0000443A0000}"/>
    <cellStyle name="Vírgula 8 9 2 2" xfId="3952" xr:uid="{00000000-0005-0000-0000-0000453A0000}"/>
    <cellStyle name="Vírgula 8 9 2 2 2" xfId="14618" xr:uid="{00000000-0005-0000-0000-0000463A0000}"/>
    <cellStyle name="Vírgula 8 9 2 2 3" xfId="11295" xr:uid="{00000000-0005-0000-0000-0000473A0000}"/>
    <cellStyle name="Vírgula 8 9 2 3" xfId="11296" xr:uid="{00000000-0005-0000-0000-0000483A0000}"/>
    <cellStyle name="Vírgula 8 9 2 4" xfId="7591" xr:uid="{00000000-0005-0000-0000-0000493A0000}"/>
    <cellStyle name="Vírgula 8 9 2 5" xfId="12805" xr:uid="{00000000-0005-0000-0000-00004A3A0000}"/>
    <cellStyle name="Vírgula 8 9 2 6" xfId="5766" xr:uid="{00000000-0005-0000-0000-00004B3A0000}"/>
    <cellStyle name="Vírgula 8 9 3" xfId="2891" xr:uid="{00000000-0005-0000-0000-00004C3A0000}"/>
    <cellStyle name="Vírgula 8 9 3 2" xfId="13557" xr:uid="{00000000-0005-0000-0000-00004D3A0000}"/>
    <cellStyle name="Vírgula 8 9 3 3" xfId="11297" xr:uid="{00000000-0005-0000-0000-00004E3A0000}"/>
    <cellStyle name="Vírgula 8 9 4" xfId="11298" xr:uid="{00000000-0005-0000-0000-00004F3A0000}"/>
    <cellStyle name="Vírgula 8 9 5" xfId="6530" xr:uid="{00000000-0005-0000-0000-0000503A0000}"/>
    <cellStyle name="Vírgula 8 9 6" xfId="11744" xr:uid="{00000000-0005-0000-0000-0000513A0000}"/>
    <cellStyle name="Vírgula 8 9 7" xfId="4705" xr:uid="{00000000-0005-0000-0000-0000523A0000}"/>
    <cellStyle name="Vírgula 9" xfId="60" xr:uid="{00000000-0005-0000-0000-0000533A0000}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  <color rgb="FFFFFFFF"/>
      </font>
      <fill>
        <patternFill patternType="none">
          <fgColor rgb="FF000000"/>
          <bgColor rgb="FFFFFFFF"/>
        </patternFill>
      </fill>
      <border>
        <left/>
        <right/>
        <top style="thin">
          <color rgb="FF000000"/>
        </top>
        <bottom/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8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201705</xdr:colOff>
      <xdr:row>6</xdr:row>
      <xdr:rowOff>168089</xdr:rowOff>
    </xdr:from>
    <xdr:to>
      <xdr:col>11</xdr:col>
      <xdr:colOff>1143000</xdr:colOff>
      <xdr:row>9</xdr:row>
      <xdr:rowOff>240631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1F40CF5-4AE2-9607-B70D-A56AF90A504F}"/>
            </a:ext>
          </a:extLst>
        </xdr:cNvPr>
        <xdr:cNvSpPr txBox="1"/>
      </xdr:nvSpPr>
      <xdr:spPr>
        <a:xfrm>
          <a:off x="13145679" y="1471510"/>
          <a:ext cx="4149716" cy="674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PODER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LEGISLATIVO MUNICIPAL</a:t>
          </a:r>
        </a:p>
        <a:p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Munícipio de Inhumas, Estado de Goiás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208080</xdr:colOff>
      <xdr:row>0</xdr:row>
      <xdr:rowOff>232833</xdr:rowOff>
    </xdr:from>
    <xdr:to>
      <xdr:col>11</xdr:col>
      <xdr:colOff>911225</xdr:colOff>
      <xdr:row>7</xdr:row>
      <xdr:rowOff>169333</xdr:rowOff>
    </xdr:to>
    <xdr:pic>
      <xdr:nvPicPr>
        <xdr:cNvPr id="4" name="Imagem 3" descr="Câmara Municipal de Inhumas">
          <a:extLst>
            <a:ext uri="{FF2B5EF4-FFF2-40B4-BE49-F238E27FC236}">
              <a16:creationId xmlns:a16="http://schemas.microsoft.com/office/drawing/2014/main" id="{F8CBAB1B-3824-6F0C-A194-F87C6FD2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2080" y="232833"/>
          <a:ext cx="3920478" cy="143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6014358</xdr:colOff>
      <xdr:row>0</xdr:row>
      <xdr:rowOff>96761</xdr:rowOff>
    </xdr:from>
    <xdr:to>
      <xdr:col>7</xdr:col>
      <xdr:colOff>41999</xdr:colOff>
      <xdr:row>7</xdr:row>
      <xdr:rowOff>33261</xdr:rowOff>
    </xdr:to>
    <xdr:pic>
      <xdr:nvPicPr>
        <xdr:cNvPr id="3" name="Imagem 2" descr="Câmara Municipal de Inhumas">
          <a:extLst>
            <a:ext uri="{FF2B5EF4-FFF2-40B4-BE49-F238E27FC236}">
              <a16:creationId xmlns:a16="http://schemas.microsoft.com/office/drawing/2014/main" id="{CCE90707-B046-42E0-B554-A8F90F36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465" y="96761"/>
          <a:ext cx="3928038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179917</xdr:colOff>
      <xdr:row>0</xdr:row>
      <xdr:rowOff>0</xdr:rowOff>
    </xdr:from>
    <xdr:to>
      <xdr:col>2</xdr:col>
      <xdr:colOff>2286000</xdr:colOff>
      <xdr:row>1</xdr:row>
      <xdr:rowOff>799517</xdr:rowOff>
    </xdr:to>
    <xdr:pic>
      <xdr:nvPicPr>
        <xdr:cNvPr id="4" name="Imagem 3" descr="Câmara Municipal de Inhumas">
          <a:extLst>
            <a:ext uri="{FF2B5EF4-FFF2-40B4-BE49-F238E27FC236}">
              <a16:creationId xmlns:a16="http://schemas.microsoft.com/office/drawing/2014/main" id="{286DB80E-DF0B-4E2A-8B09-B9E8C4E6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0"/>
          <a:ext cx="2793999" cy="103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835269</xdr:colOff>
      <xdr:row>19</xdr:row>
      <xdr:rowOff>14655</xdr:rowOff>
    </xdr:from>
    <xdr:to>
      <xdr:col>2</xdr:col>
      <xdr:colOff>333536</xdr:colOff>
      <xdr:row>21</xdr:row>
      <xdr:rowOff>152646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D075A42-E73B-D52C-79E4-68EA91BA1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269" y="5707674"/>
          <a:ext cx="2857501" cy="5189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561471</xdr:colOff>
      <xdr:row>1</xdr:row>
      <xdr:rowOff>1449294</xdr:rowOff>
    </xdr:to>
    <xdr:pic>
      <xdr:nvPicPr>
        <xdr:cNvPr id="2" name="Imagem 1" descr="Câmara Municipal de Inhumas">
          <a:extLst>
            <a:ext uri="{FF2B5EF4-FFF2-40B4-BE49-F238E27FC236}">
              <a16:creationId xmlns:a16="http://schemas.microsoft.com/office/drawing/2014/main" id="{D3B63B40-6641-4B23-AEA2-079C9BB4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93"/>
          <a:ext cx="3922435" cy="1449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2454089</xdr:colOff>
      <xdr:row>0</xdr:row>
      <xdr:rowOff>201706</xdr:rowOff>
    </xdr:from>
    <xdr:to>
      <xdr:col>2</xdr:col>
      <xdr:colOff>1823191</xdr:colOff>
      <xdr:row>2</xdr:row>
      <xdr:rowOff>89647</xdr:rowOff>
    </xdr:to>
    <xdr:pic>
      <xdr:nvPicPr>
        <xdr:cNvPr id="2" name="Imagem 1" descr="Câmara Municipal de Inhumas">
          <a:extLst>
            <a:ext uri="{FF2B5EF4-FFF2-40B4-BE49-F238E27FC236}">
              <a16:creationId xmlns:a16="http://schemas.microsoft.com/office/drawing/2014/main" id="{CF4BDA8C-22C1-4B3D-BFAE-363B75AD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442" y="201706"/>
          <a:ext cx="2820514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F\Meus%20documentos\Terral\Vie%20en%20Rose\La%20Vie%20en%20Rose%20Residence_Levto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Documents%20and%20Settings\Tesouraria\Meus%20documentos\cynthia\levantamentos%20versailles-R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AAA\OPUS\ALAMEDA\ALAMEDA_Levtos%20R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NFRA\Projetos\d\TERRAL\NOROESTE\T23_or&#231;amento_R02%202001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Tesouraria/Meus%20documentos/cynthia/levantamentos%20versailles-R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TS.GRP\DCAST.GRP\Editais\Concorrencias\CO02402(CSC)\Orcamento\Orcamento%20C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dados\H%20-%20OBRAS\Prefeitura%20de%20Itumbiara\LAGO\TEMP-Planilha%20LQ%20-%20Pier%20Itumbiara%20-%20R0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L\AGA\Moderniza&#231;&#227;o%20Estreito\Sugest&#245;es%20Estreito\Adicionais%20para%20Servi&#231;os%20Complementa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SYS\ARQUIVOS\DPL\AREA_EQU\AEQ_CON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NHARIA\PIRES%20DO%20RIO\REFORMA%20HOSPITAL\PLANILHA%20PIRES%20DO%20RIO%20HOSPITAL%20REV%20001-%20ONERAD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NHARIA\Divin&#243;polis\Gin&#225;sio\Gin&#225;sio%20Divin&#243;polis\Revis&#227;o%2003\Reforma%20do%20Gin&#225;sio%20-%20Divin&#243;polis%20REV.%20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Documents%20and%20Settings\fr21497\Configura&#231;&#245;es%20locais\Temp\DOCUME~1\FR2038~1.COR\CONFIG~1\Temp\Encargos%20Sociais%20e%20BDI%20Clovis%2015_03_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a\TABELAS\SINAPI\2017\06.%20JUNHO\SINAPI%2006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EDITAIS\2007\RESTAURANTE\Or&#231;amento\REV%2003\CCU_PROJET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c71032\CONFIG~1\Temp\n.notes\~303113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na%20Luisa\AppData\Local\Microsoft\Windows\Temporary%20Internet%20Files\Content.IE5\KR0NS5RZ\Planilha%20Orcamentaria%20Centro%20Alh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DEAAC50\GRCS%20XXX08%20PV%20SAO%20JO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\OPUS\AREIAO\CLARICE\Levantamento%20-%20Dom%20Victor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backup\DCAD\Estudos\Or&#231;amento\EncargosSociais\Encargos%20Sociais%20R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Documents%20and%20Settings\fr21497\Configura&#231;&#245;es%20locais\Temp\DOCUME~1\fc71032\CONFIG~1\Temp\n.notes\~303113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ELVEC~1\CONFIG~1\Temp\SZ4003\Levto%2016&#186;%20TIP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VOL\ARQUIVOS\DPL\OBRAS\0092\NB_92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E%20D%20E%20N%20TOTAL%202\002%20TOTAL%20APS%20Prefeitura\17%20UBS%20VILA%20NORTE\DTS.GRP\DCAST.GRP\Editais\Concorre\CO02402(CSC)\Orcamento\Efetivo%20com%20sal&#225;r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TS.GRP\DCAST.GRP\Editais\Concorre\CO02402(CSC)\Orcamento\Efetivo%20com%20sal&#225;r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NOVA\RENOVA%20-%20REFORMA\ORC\1&#186;%20LOTE%20-%20OR&#199;AMENTO%20GOINFRA%20ABRIL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 LEVTO"/>
      <sheetName val="Rev int SS2"/>
      <sheetName val="Rev int SS 1"/>
      <sheetName val="Rev int Terreo"/>
      <sheetName val="Rev int mez"/>
      <sheetName val="Rev int TP ímpar"/>
      <sheetName val="Rev int TP par "/>
      <sheetName val="Rev int 21 pav"/>
      <sheetName val="Rev int 22 pav"/>
      <sheetName val="Rev int 23 pav"/>
      <sheetName val="Rev int C Maq"/>
      <sheetName val="Rev Ext SS1"/>
      <sheetName val="Rev Ext Terreo"/>
      <sheetName val="Rev Ext Mez"/>
      <sheetName val="Rev Ext TP Impar"/>
      <sheetName val="Rev Ext TP Par"/>
      <sheetName val="Rev Ext 21 Pav"/>
      <sheetName val="Rev Ext 22 Pav"/>
      <sheetName val="Rev Ext 23 Pav"/>
      <sheetName val="Rev Ext C Maq"/>
      <sheetName val="Esq SS 2"/>
      <sheetName val="Esq SS 1"/>
      <sheetName val="Esq Terreo"/>
      <sheetName val="Esq Mez"/>
      <sheetName val="Esq TP Impar"/>
      <sheetName val="Esq TP Par"/>
      <sheetName val="Esq 21 Pav"/>
      <sheetName val="Esq 22 Pav"/>
      <sheetName val="Esq 23 Pav"/>
      <sheetName val="Esq C Maq"/>
      <sheetName val="Alv TP SS 2"/>
      <sheetName val="Alv TP SS 1"/>
      <sheetName val="Alv Terreo"/>
      <sheetName val="Alv Mez"/>
      <sheetName val="Alv TP Impar"/>
      <sheetName val="Alv TP Par"/>
      <sheetName val="Alv 21 Pav"/>
      <sheetName val="Alv 22 Pav"/>
      <sheetName val="Alv 23 Pav"/>
      <sheetName val="Alv C Maq"/>
      <sheetName val="Banca Terreo"/>
      <sheetName val="Banca Mez"/>
      <sheetName val="Banca TP Impar"/>
      <sheetName val="Banca TP Par"/>
      <sheetName val="Banca 21 Pav"/>
      <sheetName val="Banca 22 Pav"/>
      <sheetName val="Banca 23 Pav"/>
      <sheetName val="Div SSolo 2"/>
      <sheetName val="Div SSolo 1"/>
      <sheetName val="Div Terreo"/>
      <sheetName val="Div Mez"/>
      <sheetName val="Div TP Impar"/>
      <sheetName val="Div TP Par"/>
      <sheetName val="Div 21 Pav"/>
      <sheetName val="Div 22 Pav"/>
      <sheetName val="Div 23 Pav"/>
      <sheetName val="Div C Maq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">
          <cell r="C1" t="str">
            <v xml:space="preserve">REVESTIMENTO INTERNO </v>
          </cell>
          <cell r="G1" t="str">
            <v xml:space="preserve">  OBRA: LA VIE EN ROSE RESIDENCE</v>
          </cell>
          <cell r="O1" t="str">
            <v xml:space="preserve">REVESTIMENTO INTERNO </v>
          </cell>
          <cell r="S1" t="str">
            <v xml:space="preserve">  OBRA: LA VIE EN ROSE RESIDENCE</v>
          </cell>
          <cell r="AB1" t="str">
            <v xml:space="preserve">REVESTIMENTO INTERNO </v>
          </cell>
          <cell r="AF1" t="str">
            <v xml:space="preserve">  OBRA: LA VIE EN ROSE RESIDENCE</v>
          </cell>
          <cell r="AO1" t="str">
            <v xml:space="preserve">REVESTIMENTO INTERNO </v>
          </cell>
          <cell r="AS1" t="str">
            <v xml:space="preserve">  OBRA: LA VIE EN ROSE RESIDENCE</v>
          </cell>
          <cell r="BA1" t="str">
            <v xml:space="preserve">REVESTIMENTO INTERNO </v>
          </cell>
          <cell r="BE1" t="str">
            <v xml:space="preserve">  OBRA: LA VIE EN ROSE RESIDENCE</v>
          </cell>
        </row>
        <row r="2">
          <cell r="G2" t="str">
            <v xml:space="preserve"> Pavimento: Tipo Impar</v>
          </cell>
          <cell r="S2" t="str">
            <v xml:space="preserve"> Pavimento: Tipo Impar</v>
          </cell>
          <cell r="AF2" t="str">
            <v xml:space="preserve"> Pavimento: Tipo Impar</v>
          </cell>
          <cell r="AS2" t="str">
            <v xml:space="preserve"> Pavimento: Tipo Impar</v>
          </cell>
          <cell r="BE2" t="str">
            <v xml:space="preserve"> Pavimento: Tipo Impar</v>
          </cell>
        </row>
        <row r="3">
          <cell r="G3" t="str">
            <v xml:space="preserve">  DATA:  Janeiro / 09</v>
          </cell>
          <cell r="S3" t="str">
            <v xml:space="preserve">  DATA:   Janeiro / 09</v>
          </cell>
          <cell r="AF3" t="str">
            <v xml:space="preserve">  DATA:   Janeiro / 09</v>
          </cell>
          <cell r="AS3" t="str">
            <v xml:space="preserve">  DATA:   Janeiro / 09</v>
          </cell>
          <cell r="BE3" t="str">
            <v xml:space="preserve">  DATA:   Janeiro / 09</v>
          </cell>
        </row>
        <row r="4">
          <cell r="B4" t="str">
            <v>TIPO ÍMPAR (X10)</v>
          </cell>
          <cell r="C4" t="str">
            <v>APARTAMENTO 1</v>
          </cell>
          <cell r="O4" t="str">
            <v>APARTAMENTO 1</v>
          </cell>
          <cell r="T4" t="str">
            <v>APARTAMENTO 2</v>
          </cell>
          <cell r="AB4" t="str">
            <v>APARTAMENTO 2</v>
          </cell>
          <cell r="AK4" t="str">
            <v>ÁREA COMUM</v>
          </cell>
          <cell r="AO4" t="str">
            <v>ÁREA COMUM</v>
          </cell>
          <cell r="AY4" t="str">
            <v>DUPLEX INFERIOR</v>
          </cell>
          <cell r="BA4" t="str">
            <v>DUPLEX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quarto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quarto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Escaninho</v>
          </cell>
          <cell r="AO5" t="str">
            <v>Laje Tecnica apto 1 e 2</v>
          </cell>
          <cell r="AP5" t="str">
            <v>Laje Tecnica apto 3</v>
          </cell>
          <cell r="AQ5" t="str">
            <v>ante-camara</v>
          </cell>
          <cell r="AR5" t="str">
            <v>escada</v>
          </cell>
          <cell r="AS5" t="str">
            <v>Duto entrada de ar</v>
          </cell>
          <cell r="AT5" t="str">
            <v>Duto saida de ar</v>
          </cell>
          <cell r="AU5" t="str">
            <v>poço elevador  apto 2</v>
          </cell>
          <cell r="AV5" t="str">
            <v>poço elevador servico</v>
          </cell>
          <cell r="AW5" t="str">
            <v>poço elevador  apto 1 e 3</v>
          </cell>
          <cell r="AX5" t="str">
            <v>TOTAL ÁREA COMUM</v>
          </cell>
          <cell r="AY5" t="str">
            <v>sala</v>
          </cell>
          <cell r="AZ5" t="str">
            <v>quarto serviço</v>
          </cell>
          <cell r="BA5" t="str">
            <v>cozinha</v>
          </cell>
          <cell r="BB5" t="str">
            <v>área de serviço</v>
          </cell>
          <cell r="BC5" t="str">
            <v>sacada</v>
          </cell>
          <cell r="BD5" t="str">
            <v>lavabo</v>
          </cell>
          <cell r="BE5" t="str">
            <v>banho serviço</v>
          </cell>
          <cell r="BF5" t="str">
            <v>escada</v>
          </cell>
          <cell r="BG5" t="str">
            <v>TOTAL DUPLEX INFERIOR</v>
          </cell>
          <cell r="BH5" t="str">
            <v>TOTAL TIPO ÍMPAR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2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Cimentado p/receber acabamento</v>
          </cell>
        </row>
        <row r="15">
          <cell r="B15" t="str">
            <v>Regularização para piso  - Escada</v>
          </cell>
        </row>
        <row r="16">
          <cell r="B16" t="str">
            <v>Pintura à base de resina especial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Mármore Crema Marfil</v>
          </cell>
        </row>
        <row r="20">
          <cell r="B20" t="str">
            <v>Filete em Granito Preto 4cm</v>
          </cell>
        </row>
        <row r="21">
          <cell r="B21" t="str">
            <v>Ceramica 30x30cm Cecrisa White Basic Matte</v>
          </cell>
        </row>
        <row r="22">
          <cell r="B22" t="str">
            <v xml:space="preserve">Porcelanato 45x45cm Portinari Loft White retificado acetinado </v>
          </cell>
        </row>
        <row r="23">
          <cell r="B23" t="str">
            <v>Porcelanato 45x45cm Portinari Pérola polido</v>
          </cell>
        </row>
        <row r="24">
          <cell r="B24" t="str">
            <v>Porcelanato 45x45cm Portinari Loft Be retificado lapado</v>
          </cell>
        </row>
        <row r="25">
          <cell r="B25" t="str">
            <v>Porcelanato 45x90cm Portinari Bianco Ami polido</v>
          </cell>
        </row>
        <row r="26">
          <cell r="B26" t="str">
            <v>Porcelanato 45x45cm Portinari Loft Bold SGR</v>
          </cell>
        </row>
        <row r="27">
          <cell r="B27" t="str">
            <v xml:space="preserve">Cerâmica 45x45cm Portinari Medano Ar </v>
          </cell>
        </row>
        <row r="28">
          <cell r="B28" t="str">
            <v>Impermeabilizacao de areas Umidas</v>
          </cell>
        </row>
        <row r="29">
          <cell r="A29" t="str">
            <v>T E T O S</v>
          </cell>
          <cell r="B29" t="str">
            <v>Área Total</v>
          </cell>
        </row>
        <row r="30">
          <cell r="B30" t="str">
            <v xml:space="preserve">Massa de gesso </v>
          </cell>
        </row>
        <row r="31">
          <cell r="B31" t="str">
            <v>Forro placa de gesso liso</v>
          </cell>
        </row>
        <row r="32">
          <cell r="B32" t="str">
            <v>Pintura acrílica sobre massa PVA</v>
          </cell>
        </row>
        <row r="33">
          <cell r="B33" t="str">
            <v>Pintura acrílica sobre massa acrílica</v>
          </cell>
        </row>
        <row r="34">
          <cell r="B34" t="str">
            <v>Textura a base de cal e cola</v>
          </cell>
        </row>
        <row r="35">
          <cell r="B35" t="str">
            <v xml:space="preserve">Tabica de gesso liso </v>
          </cell>
        </row>
        <row r="36">
          <cell r="B36" t="str">
            <v>Moldura reta 15cm</v>
          </cell>
        </row>
        <row r="37">
          <cell r="A37" t="str">
            <v>P A R E D E S</v>
          </cell>
          <cell r="B37" t="str">
            <v>Perímetro</v>
          </cell>
        </row>
        <row r="38">
          <cell r="B38" t="str">
            <v>Pé Direito</v>
          </cell>
        </row>
        <row r="39">
          <cell r="B39" t="str">
            <v>Área Bruta</v>
          </cell>
        </row>
        <row r="40">
          <cell r="B40" t="str">
            <v>Desconto</v>
          </cell>
        </row>
        <row r="41">
          <cell r="B41" t="str">
            <v>Área Unitária</v>
          </cell>
        </row>
        <row r="42">
          <cell r="B42" t="str">
            <v>Área Total</v>
          </cell>
        </row>
        <row r="43">
          <cell r="B43" t="str">
            <v>Reboco Paulista</v>
          </cell>
        </row>
        <row r="44">
          <cell r="B44" t="str">
            <v>Reboco Paulista (acima do forro)</v>
          </cell>
        </row>
        <row r="45">
          <cell r="B45" t="str">
            <v>Pintura Texturatto Renaissance</v>
          </cell>
        </row>
        <row r="46">
          <cell r="B46" t="str">
            <v>Pintura acrilica semi-brilho  na cor branco neve Suvinil</v>
          </cell>
        </row>
        <row r="47">
          <cell r="B47" t="str">
            <v>Textura a base de cal e cola</v>
          </cell>
        </row>
        <row r="48">
          <cell r="B48" t="str">
            <v>Caiação</v>
          </cell>
        </row>
        <row r="49">
          <cell r="B49" t="str">
            <v>Pintura acrilica acetinada (cor F156 Suvinil) com massa PVA</v>
          </cell>
        </row>
        <row r="50">
          <cell r="B50" t="str">
            <v>Pintura acrilica acetinada (cor branco neve) com massa PVA</v>
          </cell>
        </row>
        <row r="51">
          <cell r="B51" t="str">
            <v>Revestimento Rustico Leinertex Marfim</v>
          </cell>
        </row>
        <row r="52">
          <cell r="B52" t="str">
            <v>Cerâmica 33x45cm Portinari White Plain matte retificada</v>
          </cell>
        </row>
        <row r="53">
          <cell r="B53" t="str">
            <v xml:space="preserve">Porcelanato 45x45cm Portinari Pérola polido </v>
          </cell>
        </row>
        <row r="54">
          <cell r="B54" t="str">
            <v>Moisaco de mármore branco especial anticato ref. 8921A Camon Pavimenti</v>
          </cell>
        </row>
        <row r="55">
          <cell r="B55" t="str">
            <v>Pintura Acrílica acetinada cor B-148 Suvinil sobre massa PVA</v>
          </cell>
        </row>
        <row r="56">
          <cell r="B56" t="str">
            <v xml:space="preserve">Porcelanato Loft Be retificado lapado 45x45cm </v>
          </cell>
        </row>
        <row r="57">
          <cell r="B57" t="str">
            <v>Filete em alumínio polido  (ml)</v>
          </cell>
        </row>
        <row r="58">
          <cell r="B58" t="str">
            <v>Cantoneira da alumínio  (ml)</v>
          </cell>
        </row>
        <row r="59">
          <cell r="B59" t="str">
            <v>Marmore Crema Marfil</v>
          </cell>
        </row>
        <row r="60">
          <cell r="B60" t="str">
            <v>Filete Marmore branco Piques 4cm</v>
          </cell>
        </row>
        <row r="61">
          <cell r="B61" t="str">
            <v>Granito polido branco siena</v>
          </cell>
        </row>
        <row r="62">
          <cell r="B62" t="str">
            <v>Granito lavado Fultec 564</v>
          </cell>
        </row>
        <row r="63">
          <cell r="B63" t="str">
            <v>Pastilha 5x23cm Atlas serie Andes l. Onix Potosi OM9443</v>
          </cell>
        </row>
        <row r="64">
          <cell r="B64" t="str">
            <v>Pastilha 20x20cm Portinari branco lux</v>
          </cell>
        </row>
        <row r="65">
          <cell r="B65" t="str">
            <v>Cerâmica 20x20cm Cecrisa White Basic Matte</v>
          </cell>
        </row>
        <row r="66">
          <cell r="A66" t="str">
            <v>R  O  D  A  P  É</v>
          </cell>
          <cell r="B66" t="str">
            <v>Perímetro Unit.</v>
          </cell>
        </row>
        <row r="67">
          <cell r="B67" t="str">
            <v>Perímetro Total</v>
          </cell>
        </row>
        <row r="68">
          <cell r="B68" t="str">
            <v>Pintura acrílica para cimentado 7cm</v>
          </cell>
        </row>
        <row r="69">
          <cell r="B69" t="str">
            <v>Porcelanato 45x45cm Portinari Loft White retificado acetinado h=10cm</v>
          </cell>
        </row>
        <row r="70">
          <cell r="B70" t="str">
            <v>Porcelanato 45x90cm Portinari Bianco Ami polido h=10cm</v>
          </cell>
        </row>
        <row r="71">
          <cell r="B71" t="str">
            <v>Porcelanato 45x45cm Portinari Loft Bold SGR h=10cm</v>
          </cell>
        </row>
        <row r="72">
          <cell r="B72" t="str">
            <v>Ceramica 30x30cm Cecrisa White Basic Matte h=10cm</v>
          </cell>
        </row>
        <row r="73">
          <cell r="B73" t="str">
            <v>Mármore Travertino romano bruto (h=10cm)</v>
          </cell>
        </row>
        <row r="74">
          <cell r="B74" t="str">
            <v>Mármore branco Piguês (h=20cm)</v>
          </cell>
        </row>
        <row r="75">
          <cell r="B75" t="str">
            <v>Cerâmica 45x45cm Portinari Medano Ar  h=10cm</v>
          </cell>
        </row>
        <row r="76">
          <cell r="A76" t="str">
            <v>soleira / filetes</v>
          </cell>
          <cell r="B76" t="str">
            <v>peça (metros)</v>
          </cell>
        </row>
        <row r="77">
          <cell r="B77" t="str">
            <v>Mármore branco Piguês 12cm</v>
          </cell>
        </row>
        <row r="78">
          <cell r="B78" t="str">
            <v>Mármore branco Piguês 17cm</v>
          </cell>
        </row>
        <row r="79">
          <cell r="B79" t="str">
            <v>Granito Branco Siena polido 12cm</v>
          </cell>
        </row>
        <row r="80">
          <cell r="B80" t="str">
            <v>Granito Branco Siena polido 17cm</v>
          </cell>
        </row>
        <row r="81">
          <cell r="B81" t="str">
            <v>Granito Preto polido 12cm</v>
          </cell>
        </row>
        <row r="82">
          <cell r="B82" t="str">
            <v>Granito Preto polido 17cm</v>
          </cell>
        </row>
        <row r="83">
          <cell r="B83" t="str">
            <v>Granito Preto polido 20cm</v>
          </cell>
        </row>
        <row r="84">
          <cell r="B84" t="str">
            <v>Marmore Crema Marfil 12cm</v>
          </cell>
        </row>
        <row r="85">
          <cell r="B85" t="str">
            <v>Filete de marmore crema marfil 3cm</v>
          </cell>
        </row>
        <row r="86">
          <cell r="B86" t="str">
            <v>Filete de granito Branco Piguês 3cm</v>
          </cell>
        </row>
        <row r="87">
          <cell r="B87" t="str">
            <v>Filete de granito Branco Siena 3cm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int SS2"/>
      <sheetName val="rev int SS1"/>
      <sheetName val="rev int ter"/>
      <sheetName val="rev int mez"/>
      <sheetName val="rev int TP ímpar"/>
      <sheetName val="rev int TP par"/>
      <sheetName val="rev int pav 21_"/>
      <sheetName val="rev int pav 22_"/>
      <sheetName val="rev int pav 23_"/>
      <sheetName val="rev int bar"/>
      <sheetName val="Rev Ext"/>
      <sheetName val="Esq"/>
      <sheetName val="Alv SS2"/>
      <sheetName val="Alv SS1"/>
      <sheetName val="Alv tér"/>
      <sheetName val="Alv mez"/>
      <sheetName val="Alv tipo ímpar"/>
      <sheetName val="Alv tipo par"/>
      <sheetName val="Alv 21_"/>
      <sheetName val="Alv 22_"/>
      <sheetName val="Alv 23_"/>
      <sheetName val="Alv barrilete"/>
      <sheetName val="Diversos"/>
      <sheetName val="banca"/>
      <sheetName val="Cober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das Rosas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  Residencial Alameda das Rosas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  Residencial Alameda das Rosas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 xml:space="preserve">REVESTIMENTO INTERNO 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>FOLHA:</v>
          </cell>
          <cell r="BF1" t="str">
            <v>FOLHA:</v>
          </cell>
        </row>
        <row r="2">
          <cell r="J2" t="str">
            <v>01/06</v>
          </cell>
          <cell r="R2" t="str">
            <v>02/03</v>
          </cell>
          <cell r="S2" t="str">
            <v>02/06</v>
          </cell>
          <cell r="V2" t="str">
            <v>03/03</v>
          </cell>
          <cell r="AA2" t="str">
            <v>03/06</v>
          </cell>
          <cell r="AD2" t="str">
            <v>03/04</v>
          </cell>
          <cell r="AJ2" t="str">
            <v>04/06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TIPO ÍMPAR (X10)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TOTAL ÁREA COMUM</v>
          </cell>
          <cell r="AT5" t="str">
            <v>sala</v>
          </cell>
          <cell r="AU5" t="str">
            <v>qt serviço</v>
          </cell>
          <cell r="AV5" t="str">
            <v>cozinha</v>
          </cell>
          <cell r="AW5" t="str">
            <v>área de serviço</v>
          </cell>
          <cell r="AX5" t="str">
            <v>sacada</v>
          </cell>
          <cell r="AY5" t="str">
            <v>lavabo</v>
          </cell>
          <cell r="AZ5" t="str">
            <v>banho serviço</v>
          </cell>
          <cell r="BA5" t="str">
            <v>escada</v>
          </cell>
          <cell r="BB5" t="str">
            <v>TOTAL DUPLEX INFERIOR</v>
          </cell>
          <cell r="BC5" t="str">
            <v>TOTAL TIPO ÍMPAR   (X10)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Porcelanato Perlino Be  45x45cm Portinari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 xml:space="preserve">Massa de gesso 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Textura a base de cal e cola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A47" t="str">
            <v>R  O  D  A  P  É</v>
          </cell>
          <cell r="B47" t="str">
            <v>Pintura Acrílica perolada na cor B-187-Suvinil sobre massa PVA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da alumínio 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45x45cm Pérola polido Portinari (h=22,5cm)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>Porcelanato Bianco Ami polido 45x90cm  h = 10cm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polido 55x55cm h=15cm</v>
          </cell>
        </row>
        <row r="65">
          <cell r="B65" t="str">
            <v>Cerâmica Medano Ar 45x45cm (h=10cm)</v>
          </cell>
        </row>
        <row r="66">
          <cell r="A66" t="str">
            <v>soleira / filetes</v>
          </cell>
          <cell r="B66" t="str">
            <v>peça (metros)</v>
          </cell>
        </row>
        <row r="67">
          <cell r="A67" t="str">
            <v>soleira / filetes</v>
          </cell>
          <cell r="B67" t="str">
            <v>Mármore branco Piguês</v>
          </cell>
        </row>
        <row r="68">
          <cell r="B68" t="str">
            <v>Granito Branco Siena polido</v>
          </cell>
        </row>
        <row r="69">
          <cell r="A69" t="str">
            <v>soleira / filetes</v>
          </cell>
          <cell r="B69" t="str">
            <v>Filete de granito Branco Piguês 3cm</v>
          </cell>
        </row>
        <row r="70">
          <cell r="B70" t="str">
            <v>Filete de granito Branco Siena 3cm</v>
          </cell>
        </row>
        <row r="71">
          <cell r="A71" t="str">
            <v xml:space="preserve">rodamão </v>
          </cell>
          <cell r="B71" t="str">
            <v>peça (metros)</v>
          </cell>
        </row>
        <row r="72">
          <cell r="A72" t="str">
            <v>Rodamão</v>
          </cell>
          <cell r="B72" t="str">
            <v>Mármore branco Piguês (h=28cm)</v>
          </cell>
        </row>
        <row r="73">
          <cell r="B73" t="str">
            <v>Testeira Mármore Crema marfil  L=10cm</v>
          </cell>
        </row>
        <row r="74">
          <cell r="B74" t="str">
            <v xml:space="preserve">Testeira Mármore Crema </v>
          </cell>
        </row>
      </sheetData>
      <sheetData sheetId="5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>FOLHA: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  OBRA:  Residencial Alameda das Rosas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TIPO PAR (X10)</v>
          </cell>
          <cell r="C4" t="str">
            <v>APARTAMENTO 1</v>
          </cell>
          <cell r="K4" t="str">
            <v>APARTAMENTO 1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banho suite 1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Porcelanato Loft White retificado 45x45cm acetinado Portinari</v>
          </cell>
        </row>
        <row r="18">
          <cell r="B18" t="str">
            <v>Porcelanato 45x45cm Pérola polido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Bianco Ami polido 45x90cm </v>
          </cell>
        </row>
        <row r="21">
          <cell r="B21" t="str">
            <v xml:space="preserve">Porcelanato Loft Bold SGR 45x45cm </v>
          </cell>
        </row>
        <row r="22">
          <cell r="B22" t="str">
            <v>Cerâmica Medano Ar 45x45cm</v>
          </cell>
        </row>
        <row r="23">
          <cell r="B23" t="str">
            <v>Cerâmica Cecrisa White Basic Matte 30x30cm</v>
          </cell>
        </row>
        <row r="24">
          <cell r="A24" t="str">
            <v>T E T O S</v>
          </cell>
          <cell r="B24" t="str">
            <v>Área Total</v>
          </cell>
        </row>
        <row r="25">
          <cell r="B25" t="str">
            <v>Massa de gesso</v>
          </cell>
        </row>
        <row r="26">
          <cell r="A26" t="str">
            <v>T E T O S</v>
          </cell>
          <cell r="B26" t="str">
            <v>Forro placa de gesso liso</v>
          </cell>
        </row>
        <row r="27">
          <cell r="B27" t="str">
            <v>Pintura acrílica sobre massa PVA</v>
          </cell>
        </row>
        <row r="28">
          <cell r="B28" t="str">
            <v>Pintura acrílica sobre massa acrílica</v>
          </cell>
        </row>
        <row r="29">
          <cell r="A29" t="str">
            <v>T E T O S</v>
          </cell>
          <cell r="B29" t="str">
            <v>Textura a base de cal e cola</v>
          </cell>
        </row>
        <row r="30">
          <cell r="B30" t="str">
            <v xml:space="preserve">Tabica de gesso liso </v>
          </cell>
        </row>
        <row r="31">
          <cell r="B31" t="str">
            <v>Moldura reta 15x22cm</v>
          </cell>
        </row>
        <row r="32">
          <cell r="A32" t="str">
            <v>P A R E D E S</v>
          </cell>
          <cell r="B32" t="str">
            <v>Perímetro</v>
          </cell>
        </row>
        <row r="33">
          <cell r="B33" t="str">
            <v>Pé Direito</v>
          </cell>
        </row>
        <row r="34">
          <cell r="A34" t="str">
            <v>P A R E D E S</v>
          </cell>
          <cell r="B34" t="str">
            <v>Área Bruta</v>
          </cell>
        </row>
        <row r="35">
          <cell r="B35" t="str">
            <v>Desconto</v>
          </cell>
        </row>
        <row r="36">
          <cell r="B36" t="str">
            <v>Área Unitária</v>
          </cell>
        </row>
        <row r="37">
          <cell r="B37" t="str">
            <v>Área Total</v>
          </cell>
        </row>
        <row r="38">
          <cell r="B38" t="str">
            <v>Reboco Paulista</v>
          </cell>
        </row>
        <row r="39">
          <cell r="A39" t="str">
            <v>P A R E D E S</v>
          </cell>
          <cell r="B39" t="str">
            <v>Pintura Acrílica semi-brilho  (F-106 Suvinil) sobre massa PVA</v>
          </cell>
        </row>
        <row r="40">
          <cell r="B40" t="str">
            <v>Pintura Acrílica perolada na cor B-187-Suvinil sobre massa PVA</v>
          </cell>
        </row>
        <row r="41">
          <cell r="B41" t="str">
            <v>Textura a base de cal e cola</v>
          </cell>
        </row>
        <row r="42">
          <cell r="B42" t="str">
            <v>Caiação</v>
          </cell>
        </row>
        <row r="43">
          <cell r="B43" t="str">
            <v>Pintura acrilica acetinada (F156 Suvinil) com massa PVA</v>
          </cell>
        </row>
        <row r="44">
          <cell r="A44" t="str">
            <v>P A R E D E S</v>
          </cell>
          <cell r="B44" t="str">
            <v>Cerâmica White Plain matte retificada 33x45cm</v>
          </cell>
        </row>
        <row r="45">
          <cell r="B45" t="str">
            <v>Pintura perolada na cor E188-Suvinil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B47" t="str">
            <v xml:space="preserve">Porcelanato Loft Be retificado lapado 45x45cm </v>
          </cell>
        </row>
        <row r="48">
          <cell r="B48" t="str">
            <v>Filete em alumínio polido  (ml)</v>
          </cell>
        </row>
        <row r="49">
          <cell r="B49" t="str">
            <v>Cantoneira de alumínio (ml)</v>
          </cell>
        </row>
        <row r="50">
          <cell r="B50" t="str">
            <v>Granito lavado Fultec 564</v>
          </cell>
        </row>
        <row r="51">
          <cell r="B51" t="str">
            <v>Pastilha brancolux 20x20cm</v>
          </cell>
        </row>
        <row r="52">
          <cell r="B52" t="str">
            <v>Cerâmica Cecrisa branca 20x20cm</v>
          </cell>
        </row>
        <row r="53">
          <cell r="A53" t="str">
            <v>R  O  D  A  P  É</v>
          </cell>
          <cell r="B53" t="str">
            <v>Perímetro Unit.</v>
          </cell>
        </row>
        <row r="54">
          <cell r="B54" t="str">
            <v>Perímetro Total</v>
          </cell>
        </row>
        <row r="55">
          <cell r="A55" t="str">
            <v>R  O  D  A  P  É</v>
          </cell>
          <cell r="B55" t="str">
            <v>Pintura acrílica para cimentado 7cm</v>
          </cell>
        </row>
        <row r="56">
          <cell r="B56" t="str">
            <v>Porcelanato Loft White retificado 45x45cm acetinado Portinari (h=10cm)</v>
          </cell>
        </row>
        <row r="57">
          <cell r="B57" t="str">
            <v>Porcelanato 45x45cm Pérola polido  h = 22,5 cm</v>
          </cell>
        </row>
        <row r="58">
          <cell r="B58" t="str">
            <v>Porcelanato Loft Be retificado lapado 45x45cm  (h=45cm)</v>
          </cell>
        </row>
        <row r="59">
          <cell r="B59" t="str">
            <v xml:space="preserve">Porcelanato Bianco Ami polido 45x90cm </v>
          </cell>
        </row>
        <row r="60">
          <cell r="B60" t="str">
            <v xml:space="preserve">Porcelanato Loft Bold SGR 45x45cm </v>
          </cell>
        </row>
        <row r="61">
          <cell r="B61" t="str">
            <v>Mármore branco Piguês (h=20cm)</v>
          </cell>
        </row>
        <row r="62">
          <cell r="B62" t="str">
            <v>Cerâmica Cecrisa White Basic Matte 30x30cm</v>
          </cell>
        </row>
        <row r="63">
          <cell r="B63" t="str">
            <v>Granito Branco Siena   h = 15cm</v>
          </cell>
        </row>
        <row r="64">
          <cell r="B64" t="str">
            <v>Cerâmica Medano Ar 45x45cm (h=10cm)</v>
          </cell>
        </row>
        <row r="65">
          <cell r="A65" t="str">
            <v>soleira / filetes</v>
          </cell>
          <cell r="B65" t="str">
            <v>peça (metros)</v>
          </cell>
        </row>
        <row r="66">
          <cell r="A66" t="str">
            <v>R  O  D  A  P  É</v>
          </cell>
          <cell r="B66" t="str">
            <v>Mármore branco Piguês</v>
          </cell>
        </row>
        <row r="67">
          <cell r="B67" t="str">
            <v>Granito Branco Siena polido</v>
          </cell>
        </row>
        <row r="68">
          <cell r="A68" t="str">
            <v>soleira / filetes</v>
          </cell>
          <cell r="B68" t="str">
            <v>Filete de granito Branco Piguês 3cm</v>
          </cell>
        </row>
        <row r="69">
          <cell r="B69" t="str">
            <v>Filete de granito Branco Siema 3cm</v>
          </cell>
        </row>
        <row r="70">
          <cell r="A70" t="str">
            <v xml:space="preserve">Rodamão </v>
          </cell>
          <cell r="B70" t="str">
            <v>peça (área)</v>
          </cell>
        </row>
        <row r="71">
          <cell r="A71" t="str">
            <v>Soleira</v>
          </cell>
          <cell r="B71" t="str">
            <v>Mármore branco Piguês</v>
          </cell>
        </row>
        <row r="72">
          <cell r="B72" t="str">
            <v>Testeira Mármore Crema marfil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6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01/06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21°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 Portinari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Textura a base de cal e cola</v>
          </cell>
        </row>
        <row r="46">
          <cell r="A46" t="str">
            <v>P A R E D E S</v>
          </cell>
          <cell r="B46" t="str">
            <v>Cerâmica White Plain matte retificada 33x45cm</v>
          </cell>
        </row>
        <row r="47">
          <cell r="A47" t="str">
            <v>R  O  D  A  P  É</v>
          </cell>
          <cell r="B47" t="str">
            <v>Moisaco de mármore branco especial anticato ref. 8921A Camon Pavimenti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de alumínio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 cm Pérola polido Portinari h = 22,5cm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 xml:space="preserve">Porcelanato Bianco Ami polido 45x90cm 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7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 xml:space="preserve">REVESTIMENTO INTERNO 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 xml:space="preserve">REVESTIMENTO INTERNO 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REVESTIMENTO INTERNO 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PAVIMENTO 22°</v>
          </cell>
          <cell r="C4" t="str">
            <v>DUPLEX INFERIOR (APTO 1)</v>
          </cell>
          <cell r="K4" t="str">
            <v>DUPLEX INFERIOR (APTO 1)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circulação</v>
          </cell>
          <cell r="D5" t="str">
            <v>suite 1</v>
          </cell>
          <cell r="E5" t="str">
            <v>suite 2</v>
          </cell>
          <cell r="F5" t="str">
            <v>suite 3</v>
          </cell>
          <cell r="G5" t="str">
            <v>suite 4</v>
          </cell>
          <cell r="H5" t="str">
            <v>suite casal</v>
          </cell>
          <cell r="I5" t="str">
            <v>qt serviço</v>
          </cell>
          <cell r="J5" t="str">
            <v>área de serviço</v>
          </cell>
          <cell r="K5" t="str">
            <v>banho suite 1</v>
          </cell>
          <cell r="L5" t="str">
            <v>banho suite 2</v>
          </cell>
          <cell r="M5" t="str">
            <v>banho suite 3</v>
          </cell>
          <cell r="N5" t="str">
            <v>banho suite 4</v>
          </cell>
          <cell r="O5" t="str">
            <v>banho suite casal</v>
          </cell>
          <cell r="P5" t="str">
            <v>banho serviço</v>
          </cell>
          <cell r="Q5" t="str">
            <v>TOTAL DO  APTO 1</v>
          </cell>
          <cell r="R5" t="str">
            <v>circulação</v>
          </cell>
          <cell r="S5" t="str">
            <v>suite 1</v>
          </cell>
          <cell r="T5" t="str">
            <v>suite 2</v>
          </cell>
          <cell r="U5" t="str">
            <v>suite 3</v>
          </cell>
          <cell r="V5" t="str">
            <v>suite 4</v>
          </cell>
          <cell r="W5" t="str">
            <v>suite casal</v>
          </cell>
          <cell r="X5" t="str">
            <v>qt serviço</v>
          </cell>
          <cell r="Y5" t="str">
            <v>área de serviço</v>
          </cell>
          <cell r="Z5" t="str">
            <v>banho suite 1</v>
          </cell>
          <cell r="AA5" t="str">
            <v>banho suite 2</v>
          </cell>
          <cell r="AB5" t="str">
            <v>banho suite 3</v>
          </cell>
          <cell r="AC5" t="str">
            <v>banho suite 4</v>
          </cell>
          <cell r="AD5" t="str">
            <v>banho suite casal</v>
          </cell>
          <cell r="AE5" t="str">
            <v>banho serviço</v>
          </cell>
          <cell r="AF5" t="str">
            <v>TOTAL DO  APTO 2</v>
          </cell>
          <cell r="AG5" t="str">
            <v>hall duplex (apto 1)</v>
          </cell>
          <cell r="AH5" t="str">
            <v>hall serviço</v>
          </cell>
          <cell r="AI5" t="str">
            <v>ante-camara</v>
          </cell>
          <cell r="AJ5" t="str">
            <v>escada</v>
          </cell>
          <cell r="AK5" t="str">
            <v xml:space="preserve">poço elevador </v>
          </cell>
          <cell r="AL5" t="str">
            <v xml:space="preserve">poço elevador </v>
          </cell>
          <cell r="AM5" t="str">
            <v xml:space="preserve">poço elevador </v>
          </cell>
          <cell r="AN5" t="str">
            <v>escaninho</v>
          </cell>
          <cell r="AO5" t="str">
            <v>TOTAL ÁREA COMUM</v>
          </cell>
          <cell r="AP5" t="str">
            <v>sala</v>
          </cell>
          <cell r="AQ5" t="str">
            <v>Qt serviço</v>
          </cell>
          <cell r="AR5" t="str">
            <v>Jantar</v>
          </cell>
          <cell r="AS5" t="str">
            <v>escada</v>
          </cell>
          <cell r="AT5" t="str">
            <v>terraço descoberto</v>
          </cell>
          <cell r="AU5" t="str">
            <v>lavabo</v>
          </cell>
          <cell r="AV5" t="str">
            <v>banho servço</v>
          </cell>
          <cell r="AW5" t="str">
            <v>cozinha</v>
          </cell>
          <cell r="AX5" t="str">
            <v>área serviço</v>
          </cell>
          <cell r="AY5" t="str">
            <v>TOTAL TRIPLEX INT</v>
          </cell>
          <cell r="AZ5" t="str">
            <v>TOTAL 22° PAV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Pérola polido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>Porcelanato Travertino romano 45x90cm  Portinari</v>
          </cell>
        </row>
        <row r="23">
          <cell r="B23" t="str">
            <v xml:space="preserve">Porcelanato Loft Bold SGR 45x45cm </v>
          </cell>
        </row>
        <row r="24">
          <cell r="A24" t="str">
            <v>T E T O S</v>
          </cell>
          <cell r="B24" t="str">
            <v>Cerâmica Medano Ar 45x45cm</v>
          </cell>
        </row>
        <row r="25">
          <cell r="B25" t="str">
            <v>Cerâmica Cecrisa White Basic Matte 30x30cm</v>
          </cell>
        </row>
        <row r="26">
          <cell r="A26" t="str">
            <v>T E T O S</v>
          </cell>
          <cell r="B26" t="str">
            <v>Área Total</v>
          </cell>
        </row>
        <row r="27">
          <cell r="B27" t="str">
            <v>Massa de gesso</v>
          </cell>
        </row>
        <row r="28">
          <cell r="B28" t="str">
            <v>Forro placa de gesso liso</v>
          </cell>
        </row>
        <row r="29">
          <cell r="A29" t="str">
            <v>T E T O S</v>
          </cell>
          <cell r="B29" t="str">
            <v>Pintura acrílica sobre massa PVA</v>
          </cell>
        </row>
        <row r="30">
          <cell r="B30" t="str">
            <v>Pintura acrílica sobre massa acrílica</v>
          </cell>
        </row>
        <row r="31">
          <cell r="B31" t="str">
            <v>Textura a base de cal e cola</v>
          </cell>
        </row>
        <row r="32">
          <cell r="A32" t="str">
            <v>P A R E D E S</v>
          </cell>
          <cell r="B32" t="str">
            <v xml:space="preserve">Tabica de gesso liso </v>
          </cell>
        </row>
        <row r="33">
          <cell r="B33" t="str">
            <v>Moldura reta 15x22cm</v>
          </cell>
        </row>
        <row r="34">
          <cell r="A34" t="str">
            <v>P A R E D E S</v>
          </cell>
          <cell r="B34" t="str">
            <v>Perímetro</v>
          </cell>
        </row>
        <row r="35">
          <cell r="B35" t="str">
            <v>Pé Direito</v>
          </cell>
        </row>
        <row r="36">
          <cell r="B36" t="str">
            <v>Área Bruta</v>
          </cell>
        </row>
        <row r="37">
          <cell r="B37" t="str">
            <v>Desconto</v>
          </cell>
        </row>
        <row r="38">
          <cell r="B38" t="str">
            <v>Área Unitária</v>
          </cell>
        </row>
        <row r="39">
          <cell r="A39" t="str">
            <v>P A R E D E S</v>
          </cell>
          <cell r="B39" t="str">
            <v>Área Total</v>
          </cell>
        </row>
        <row r="40">
          <cell r="B40" t="str">
            <v>Reboco Paulista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Pintura Acrílica semi-brilho  (F-106 Suvinil) sobre massa PVA</v>
          </cell>
        </row>
        <row r="44">
          <cell r="A44" t="str">
            <v>P A R E D E S</v>
          </cell>
          <cell r="B44" t="str">
            <v>Caiação</v>
          </cell>
        </row>
        <row r="45">
          <cell r="B45" t="str">
            <v>Pintura acrilica acetinada (F156 Suvinil) com massa PVA</v>
          </cell>
        </row>
        <row r="46">
          <cell r="A46" t="str">
            <v>P A R E D E S</v>
          </cell>
          <cell r="B46" t="str">
            <v>Textura a base de cal e cola</v>
          </cell>
        </row>
        <row r="47">
          <cell r="B47" t="str">
            <v>Revestimento rústico Leinertex Marfim</v>
          </cell>
        </row>
        <row r="48">
          <cell r="B48" t="str">
            <v>Cerâmica White Plain matte retificada 33x45cm</v>
          </cell>
        </row>
        <row r="49">
          <cell r="B49" t="str">
            <v>Moisaco de mármore branco especial anticato ref. 8921A Camon Pavimenti</v>
          </cell>
        </row>
        <row r="50">
          <cell r="B50" t="str">
            <v xml:space="preserve">Porcelanato Loft Be retificado lapado 45x45cm </v>
          </cell>
        </row>
        <row r="51">
          <cell r="B51" t="str">
            <v>Filete em alumínio polido  (ml)</v>
          </cell>
        </row>
        <row r="52">
          <cell r="B52" t="str">
            <v>Cantoneira de alumínio (ml)</v>
          </cell>
        </row>
        <row r="53">
          <cell r="A53" t="str">
            <v>R  O  D  A  P  É</v>
          </cell>
          <cell r="B53" t="str">
            <v>Pastilha brancolux 20x20cm</v>
          </cell>
        </row>
        <row r="54">
          <cell r="B54" t="str">
            <v>Cerâmica Cecrisa branca 20x20cm</v>
          </cell>
        </row>
        <row r="55">
          <cell r="A55" t="str">
            <v>R  O  D  A  P  É</v>
          </cell>
          <cell r="B55" t="str">
            <v>Perímetro Unit.</v>
          </cell>
        </row>
        <row r="56">
          <cell r="B56" t="str">
            <v>Perímetro Total</v>
          </cell>
        </row>
        <row r="57">
          <cell r="B57" t="str">
            <v>Pintura acrílica para cimentado 7cm</v>
          </cell>
        </row>
        <row r="58">
          <cell r="B58" t="str">
            <v>Porcelanato Loft White retificado 45x45cm acetinado Portinari (h=10cm)</v>
          </cell>
        </row>
        <row r="59">
          <cell r="B59" t="str">
            <v>Porcelanato 45x45cm Pérola polido h=22,5 cm</v>
          </cell>
        </row>
        <row r="60">
          <cell r="B60" t="str">
            <v>Porcelanato Loft Be retificado lapado 45x45cm  (h=45cm)</v>
          </cell>
        </row>
        <row r="61">
          <cell r="B61" t="str">
            <v>Porcelanato Travertino romano 45x45cm  Portinari (h=10cm)</v>
          </cell>
        </row>
        <row r="62">
          <cell r="B62" t="str">
            <v xml:space="preserve">Porcelanato Loft Bold SGR 45x45cm </v>
          </cell>
        </row>
        <row r="63">
          <cell r="B63" t="str">
            <v>Mármore Travertino romano bruto (h=10cm)</v>
          </cell>
        </row>
        <row r="64">
          <cell r="B64" t="str">
            <v>Mármore branco Piguês (h=20cm)</v>
          </cell>
        </row>
        <row r="65">
          <cell r="A65" t="str">
            <v>soleira / filetes</v>
          </cell>
          <cell r="B65" t="str">
            <v>Márnore Branco Siena  h = 15cm</v>
          </cell>
        </row>
        <row r="66">
          <cell r="A66" t="str">
            <v>R  O  D  A  P  É</v>
          </cell>
          <cell r="B66" t="str">
            <v>Cerâmica Cecrisa White Basic Matte 30x30cm</v>
          </cell>
        </row>
        <row r="67">
          <cell r="B67" t="str">
            <v>Cerâmica Medano Ar 45x45cm (h=10cm)</v>
          </cell>
        </row>
        <row r="68">
          <cell r="A68" t="str">
            <v>soleira / filetes</v>
          </cell>
          <cell r="B68" t="str">
            <v>peça (metros)</v>
          </cell>
        </row>
        <row r="69">
          <cell r="B69" t="str">
            <v>mármore branco Piguês</v>
          </cell>
        </row>
        <row r="70">
          <cell r="A70" t="str">
            <v xml:space="preserve">Rodamão </v>
          </cell>
          <cell r="B70" t="str">
            <v>Granito Branco Siena polido</v>
          </cell>
        </row>
        <row r="71">
          <cell r="A71" t="str">
            <v>Soleira</v>
          </cell>
          <cell r="B71" t="str">
            <v>Filete Granito Branco Piguês 3cm</v>
          </cell>
        </row>
        <row r="72">
          <cell r="B72" t="str">
            <v>Filete granito Branco Siena 3cm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8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 xml:space="preserve">REVESTIMENTO INTERNO 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 xml:space="preserve">  OBRA:  Residencial Alameda das Rosas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01/04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23°</v>
          </cell>
          <cell r="C4" t="str">
            <v>DUPLEX SUPERIOR (APTO 1)</v>
          </cell>
          <cell r="K4" t="str">
            <v>DUPLEX SUPERIOR (APTO 2)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 xml:space="preserve">sala </v>
          </cell>
          <cell r="D5" t="str">
            <v>sala TV</v>
          </cell>
          <cell r="E5" t="str">
            <v>escada</v>
          </cell>
          <cell r="F5" t="str">
            <v>lavabo</v>
          </cell>
          <cell r="G5" t="str">
            <v>cozinha</v>
          </cell>
          <cell r="H5" t="str">
            <v>terraço descoberto</v>
          </cell>
          <cell r="I5" t="str">
            <v>spa</v>
          </cell>
          <cell r="J5" t="str">
            <v>TOTAL DO  APTO 1</v>
          </cell>
          <cell r="K5" t="str">
            <v xml:space="preserve">sala </v>
          </cell>
          <cell r="L5" t="str">
            <v>sala TV</v>
          </cell>
          <cell r="M5" t="str">
            <v>escada</v>
          </cell>
          <cell r="N5" t="str">
            <v>lavabo</v>
          </cell>
          <cell r="O5" t="str">
            <v>cozinha</v>
          </cell>
          <cell r="P5" t="str">
            <v>terraço descoberto</v>
          </cell>
          <cell r="Q5" t="str">
            <v>spa</v>
          </cell>
          <cell r="R5" t="str">
            <v>TOTAL DO  APTO 2</v>
          </cell>
          <cell r="S5" t="str">
            <v>hall duplex (apto 1)</v>
          </cell>
          <cell r="T5" t="str">
            <v>hall duplex (apto 2)</v>
          </cell>
          <cell r="U5" t="str">
            <v>hall serviço</v>
          </cell>
          <cell r="V5" t="str">
            <v>ante-camara</v>
          </cell>
          <cell r="W5" t="str">
            <v>escada</v>
          </cell>
          <cell r="X5" t="str">
            <v xml:space="preserve">poço elevador </v>
          </cell>
          <cell r="Y5" t="str">
            <v xml:space="preserve">poço elevador </v>
          </cell>
          <cell r="Z5" t="str">
            <v xml:space="preserve">poço elevador </v>
          </cell>
          <cell r="AA5" t="str">
            <v>escaninho</v>
          </cell>
          <cell r="AB5" t="str">
            <v>escaninho</v>
          </cell>
          <cell r="AC5" t="str">
            <v>escaninho</v>
          </cell>
          <cell r="AD5" t="str">
            <v>TOTAL ÁREA COMUM</v>
          </cell>
          <cell r="AE5" t="str">
            <v>office</v>
          </cell>
          <cell r="AF5" t="str">
            <v>escada</v>
          </cell>
          <cell r="AG5" t="str">
            <v>terraço descoberto</v>
          </cell>
          <cell r="AH5" t="str">
            <v>terraço descoberto</v>
          </cell>
          <cell r="AI5" t="str">
            <v>SPA</v>
          </cell>
          <cell r="AJ5" t="str">
            <v>lavabo</v>
          </cell>
          <cell r="AK5" t="str">
            <v>TOTAL TRIPLEX SUP</v>
          </cell>
          <cell r="AL5" t="str">
            <v>TOTAL 23° PAV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Deck de madeira ipê, réguas de 10cm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Porcelanato Loft White retificado 45x45cm acetinado Portinari</v>
          </cell>
        </row>
        <row r="20">
          <cell r="B20" t="str">
            <v xml:space="preserve">Porcelanato Bianco Ami polido 45x90cm </v>
          </cell>
        </row>
        <row r="21">
          <cell r="B21" t="str">
            <v>Porcelanato Travertino romano 45x90cm  Portinari</v>
          </cell>
        </row>
        <row r="22">
          <cell r="B22" t="str">
            <v>Porcelanato Travertino romano 45x45cm  Portinari</v>
          </cell>
        </row>
        <row r="23">
          <cell r="B23" t="str">
            <v xml:space="preserve">Porcelanato Loft Bold SGR 45x45cm 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perolada na cor B-187-Suvinil sobre massa PVA</v>
          </cell>
        </row>
        <row r="41">
          <cell r="B41" t="str">
            <v>Caiação</v>
          </cell>
        </row>
        <row r="42">
          <cell r="B42" t="str">
            <v>Pintura acrilica acetinada (F156 Suvinil) com massa PVA</v>
          </cell>
        </row>
        <row r="43">
          <cell r="B43" t="str">
            <v>Textura a base de cal e cola</v>
          </cell>
        </row>
        <row r="44">
          <cell r="A44" t="str">
            <v>P A R E D E S</v>
          </cell>
          <cell r="B44" t="str">
            <v>Revestimento rústico Leinertex Marfim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Granicor Verde Itapeva</v>
          </cell>
        </row>
        <row r="47">
          <cell r="A47" t="str">
            <v>R  O  D  A  P  É</v>
          </cell>
          <cell r="B47" t="str">
            <v>Perímetro Unit.</v>
          </cell>
        </row>
        <row r="48">
          <cell r="B48" t="str">
            <v>Perímetro Total</v>
          </cell>
        </row>
        <row r="49">
          <cell r="B49" t="str">
            <v>Pintura acrílica para cimentado 7cm</v>
          </cell>
        </row>
        <row r="50">
          <cell r="B50" t="str">
            <v xml:space="preserve">Porcelanato Bianco Ami polido 45x90cm </v>
          </cell>
        </row>
        <row r="51">
          <cell r="B51" t="str">
            <v>Porcelanato Travertino romano 45x90cm  Portinari (h=10cm)</v>
          </cell>
        </row>
        <row r="52">
          <cell r="B52" t="str">
            <v xml:space="preserve">Porcelanato Loft Bold SGR 45x45cm </v>
          </cell>
        </row>
        <row r="53">
          <cell r="B53" t="str">
            <v>Mármore Travertino romano bruto (h=10cm)</v>
          </cell>
        </row>
        <row r="54">
          <cell r="A54" t="str">
            <v>R  O  D  A  P  É</v>
          </cell>
          <cell r="B54" t="str">
            <v>mármore branco Piguês (h=20cm)</v>
          </cell>
        </row>
        <row r="55">
          <cell r="B55" t="str">
            <v>Cerâmica Cecrisa White Basic Matte 30x30cm</v>
          </cell>
        </row>
        <row r="56">
          <cell r="A56" t="str">
            <v>soleira / filetes</v>
          </cell>
          <cell r="B56" t="str">
            <v>peça (metros)</v>
          </cell>
        </row>
        <row r="57">
          <cell r="B57" t="str">
            <v>Mármore branco Piguês</v>
          </cell>
        </row>
        <row r="58">
          <cell r="B58" t="str">
            <v>Granito Branco Siena polido</v>
          </cell>
        </row>
        <row r="59">
          <cell r="A59" t="str">
            <v>Rodamão</v>
          </cell>
          <cell r="B59" t="str">
            <v>peça (metros)</v>
          </cell>
        </row>
        <row r="60">
          <cell r="B60" t="str">
            <v>Mármore branco Piguês(h=28cm)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23_AE"/>
      <sheetName val="SERV"/>
      <sheetName val="T23_Estrut"/>
      <sheetName val="Alv SS 2"/>
      <sheetName val="Alv SS 1"/>
      <sheetName val="Alv térreo"/>
      <sheetName val="Alv mez 1"/>
      <sheetName val="Alv mez 2"/>
      <sheetName val="Alv tipo"/>
      <sheetName val="Alv 23° PAV - DI"/>
      <sheetName val="Alv DS"/>
      <sheetName val="Alv TI"/>
      <sheetName val="Alv TINT"/>
      <sheetName val="Alv TS"/>
      <sheetName val="Alv BARRILETE"/>
      <sheetName val="Esq sub 2"/>
      <sheetName val="Esq sub 1"/>
      <sheetName val="Esq térreo"/>
      <sheetName val="Esq mez 1"/>
      <sheetName val="Esq mez2"/>
      <sheetName val="Esq tipo"/>
      <sheetName val="Esq 23° pav"/>
      <sheetName val="Esq DI"/>
      <sheetName val="Esq DS"/>
      <sheetName val="Esq TI"/>
      <sheetName val="Esq TINT"/>
      <sheetName val="Esq TS"/>
      <sheetName val="Esq COB"/>
      <sheetName val="rev int subsolo 2"/>
      <sheetName val="rev int subsolo 1"/>
      <sheetName val="rev int térreo"/>
      <sheetName val="rev int mez 1"/>
      <sheetName val="rev int mez 2"/>
      <sheetName val="rev int TP"/>
      <sheetName val="rev int 23°"/>
      <sheetName val="rev int DI 25°,27°"/>
      <sheetName val="rev int DS  24°,26°,28°"/>
      <sheetName val="rev int TI"/>
      <sheetName val="rev int T.INT"/>
      <sheetName val="rev int TS"/>
      <sheetName val="rev int COB"/>
      <sheetName val="Rev Externo"/>
      <sheetName val="Diversos"/>
      <sheetName val="Bancas"/>
      <sheetName val="Inst TIPO"/>
      <sheetName val="Inst DI"/>
      <sheetName val="Inst DS"/>
      <sheetName val="Inst TI"/>
      <sheetName val="Inst TINT"/>
      <sheetName val="Inst TS"/>
      <sheetName val="sapa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C1" t="str">
            <v xml:space="preserve">REVESTIMENTO   INTERNO </v>
          </cell>
          <cell r="H1" t="str">
            <v xml:space="preserve">  OBRA:  Twenty  Three  Park</v>
          </cell>
          <cell r="R1" t="str">
            <v xml:space="preserve">REVESTIMENTO INTERNO </v>
          </cell>
          <cell r="W1" t="str">
            <v xml:space="preserve">  OBRA:  Twenty  Three  Park</v>
          </cell>
        </row>
        <row r="3">
          <cell r="H3" t="str">
            <v xml:space="preserve">  DATA:  DEZEMBRO / 09</v>
          </cell>
          <cell r="W3" t="str">
            <v xml:space="preserve">  DATA:  DEZEMBRO / 09</v>
          </cell>
        </row>
        <row r="4">
          <cell r="B4" t="str">
            <v>TIPO (1° ao 22° Pav)</v>
          </cell>
          <cell r="C4" t="str">
            <v xml:space="preserve">APARTAMENTO </v>
          </cell>
          <cell r="R4" t="str">
            <v xml:space="preserve">APARTAMENTO </v>
          </cell>
          <cell r="V4" t="str">
            <v>ÁREA COMUM</v>
          </cell>
        </row>
        <row r="5">
          <cell r="A5" t="str">
            <v>PEÇA</v>
          </cell>
          <cell r="C5" t="str">
            <v>estar / jantar</v>
          </cell>
          <cell r="D5" t="str">
            <v>Circulação</v>
          </cell>
          <cell r="E5" t="str">
            <v>Suite master</v>
          </cell>
          <cell r="F5" t="str">
            <v>suite 1</v>
          </cell>
          <cell r="G5" t="str">
            <v>suite 2</v>
          </cell>
          <cell r="H5" t="str">
            <v>suite 3</v>
          </cell>
          <cell r="I5" t="str">
            <v>dormitório serv.</v>
          </cell>
          <cell r="J5" t="str">
            <v>varanda</v>
          </cell>
          <cell r="K5" t="str">
            <v>banho suite master</v>
          </cell>
          <cell r="L5" t="str">
            <v>banho suite 1</v>
          </cell>
          <cell r="M5" t="str">
            <v>banho suite 2 e 3</v>
          </cell>
          <cell r="N5" t="str">
            <v>cozinha</v>
          </cell>
          <cell r="O5" t="str">
            <v>área de serviço</v>
          </cell>
          <cell r="P5" t="str">
            <v>banho serviço</v>
          </cell>
          <cell r="Q5" t="str">
            <v>lavabo</v>
          </cell>
          <cell r="R5" t="str">
            <v>duto churras-queira</v>
          </cell>
          <cell r="S5" t="str">
            <v>laje técnica   (prox  AS)</v>
          </cell>
          <cell r="T5" t="str">
            <v>laje técnica   (prox bhos)</v>
          </cell>
          <cell r="U5" t="str">
            <v>TOTAL DO  APTO</v>
          </cell>
          <cell r="V5" t="str">
            <v>hall social</v>
          </cell>
          <cell r="W5" t="str">
            <v>hall serviço</v>
          </cell>
          <cell r="X5" t="str">
            <v>ante-camara</v>
          </cell>
          <cell r="Y5" t="str">
            <v>escada</v>
          </cell>
          <cell r="Z5" t="str">
            <v>duto</v>
          </cell>
          <cell r="AA5" t="str">
            <v xml:space="preserve">vazio elevador </v>
          </cell>
          <cell r="AB5" t="str">
            <v>vazio elevador  emergencia</v>
          </cell>
          <cell r="AC5" t="str">
            <v>vazio</v>
          </cell>
          <cell r="AD5" t="str">
            <v>TOTAL ÁREA COMUM</v>
          </cell>
          <cell r="AE5" t="str">
            <v>TOTAL TIPO</v>
          </cell>
        </row>
        <row r="6">
          <cell r="A6" t="str">
            <v>Nº VEZES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4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V6">
            <v>2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2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Pintura à base de resina especial</v>
          </cell>
        </row>
        <row r="17">
          <cell r="B17" t="str">
            <v>Cerâmica Cecrisa White Basic Matte bold 40x40cm</v>
          </cell>
        </row>
        <row r="18">
          <cell r="B18" t="str">
            <v>Porcelanato Portinari Bianco Arni  polido ret 45x90</v>
          </cell>
        </row>
        <row r="19">
          <cell r="B19" t="str">
            <v>Porcelanato Portinari Loft Al Bold  acetinado 45x45</v>
          </cell>
        </row>
        <row r="20">
          <cell r="B20" t="str">
            <v>Porcelanato Portinari Urban Quartzo  acetinado 45x45</v>
          </cell>
        </row>
        <row r="21">
          <cell r="B21" t="str">
            <v>Porcelanato Portinari Urban Quartzo  acetinado 60x60</v>
          </cell>
        </row>
        <row r="22">
          <cell r="B22" t="str">
            <v>Porcelanato Portinari Bianco Delicato polido retificado 80x80</v>
          </cell>
        </row>
        <row r="23">
          <cell r="B23" t="str">
            <v>Porcelanato Essence Bianco acetinado retificado 45x45</v>
          </cell>
        </row>
        <row r="24">
          <cell r="B24" t="str">
            <v>Porcelanato Crema Valencia polido 45x45</v>
          </cell>
        </row>
        <row r="25">
          <cell r="B25" t="str">
            <v>Porcelanato Caribbean Nata bold 45x45cm Portinari</v>
          </cell>
        </row>
        <row r="26">
          <cell r="B26" t="str">
            <v>Impermeabilização áreas úmidas</v>
          </cell>
        </row>
        <row r="28">
          <cell r="A28" t="str">
            <v>T E T O S</v>
          </cell>
          <cell r="B28" t="str">
            <v>Área Total</v>
          </cell>
        </row>
        <row r="29">
          <cell r="B29" t="str">
            <v>Forro placa de gesso liso</v>
          </cell>
        </row>
        <row r="30">
          <cell r="B30" t="str">
            <v>Pintura PVA sobre massa  PVA</v>
          </cell>
        </row>
        <row r="31">
          <cell r="B31" t="str">
            <v>Pintura PVA sobre massa  acrilica</v>
          </cell>
        </row>
        <row r="32">
          <cell r="B32" t="str">
            <v>Pintura texturizada à base de cola</v>
          </cell>
        </row>
        <row r="33">
          <cell r="B33" t="str">
            <v xml:space="preserve">Tabica de gesso liso </v>
          </cell>
        </row>
        <row r="34">
          <cell r="B34" t="str">
            <v>Moldura reta de gesso 15cm</v>
          </cell>
        </row>
        <row r="36">
          <cell r="A36" t="str">
            <v>P A R E D E S</v>
          </cell>
          <cell r="B36" t="str">
            <v>Perímetro</v>
          </cell>
        </row>
        <row r="37">
          <cell r="B37" t="str">
            <v>Pé Direito</v>
          </cell>
        </row>
        <row r="38">
          <cell r="B38" t="str">
            <v>Área Bruta</v>
          </cell>
        </row>
        <row r="39">
          <cell r="B39" t="str">
            <v>Desconto</v>
          </cell>
        </row>
        <row r="40">
          <cell r="B40" t="str">
            <v>Área Unitária</v>
          </cell>
        </row>
        <row r="41">
          <cell r="B41" t="str">
            <v>Área Total</v>
          </cell>
        </row>
        <row r="42">
          <cell r="B42" t="str">
            <v>Reboco Paulista</v>
          </cell>
        </row>
        <row r="43">
          <cell r="B43" t="str">
            <v>Pintura acrílica sobre massa PVA, cor F158-Suvinil</v>
          </cell>
        </row>
        <row r="44">
          <cell r="B44" t="str">
            <v>Pintura acrílica sobre massa PVA, Branco Neve</v>
          </cell>
        </row>
        <row r="45">
          <cell r="B45" t="str">
            <v>Pintura texturizada Ibratin</v>
          </cell>
        </row>
        <row r="46">
          <cell r="B46" t="str">
            <v>Pintura texturizada à base de cola</v>
          </cell>
        </row>
        <row r="47">
          <cell r="B47" t="str">
            <v>Caiação</v>
          </cell>
        </row>
        <row r="48">
          <cell r="B48" t="str">
            <v>revestimento térmico</v>
          </cell>
        </row>
        <row r="49">
          <cell r="B49" t="str">
            <v>Cerâmica Portinari White Plain Matte Bold 20x20cm</v>
          </cell>
        </row>
        <row r="50">
          <cell r="B50" t="str">
            <v>Cerâmica Portinari White Plain Matte 33x45cm</v>
          </cell>
        </row>
        <row r="51">
          <cell r="B51" t="str">
            <v>Cerâmica Portinari White Plain Matte 30x60cm</v>
          </cell>
        </row>
        <row r="52">
          <cell r="B52" t="str">
            <v>Pastilha Portinari  azul marinho lux 20x20cm</v>
          </cell>
        </row>
        <row r="53">
          <cell r="B53" t="str">
            <v>Mosaico Pietre Colorate Mármore Branco Paraná 002 CQT</v>
          </cell>
        </row>
        <row r="54">
          <cell r="B54" t="str">
            <v>Porcelanato Essence Bianco acetinado 45x45</v>
          </cell>
        </row>
        <row r="55">
          <cell r="B55" t="str">
            <v>Porcelanato Crema Valencia polido ret 45x45</v>
          </cell>
        </row>
        <row r="56">
          <cell r="B56" t="str">
            <v>Fechamento de Shaft</v>
          </cell>
        </row>
        <row r="57">
          <cell r="B57" t="str">
            <v>Filete de alumínio 1,5x1,5 cm</v>
          </cell>
        </row>
        <row r="58">
          <cell r="B58" t="str">
            <v>Cantoneira para  reboco (m)</v>
          </cell>
        </row>
        <row r="59">
          <cell r="B59" t="str">
            <v>Cantoneira de alumínio (m)</v>
          </cell>
        </row>
        <row r="60">
          <cell r="A60" t="str">
            <v>R  O  D  A  P  É</v>
          </cell>
          <cell r="B60" t="str">
            <v>Perímetro Unit.</v>
          </cell>
        </row>
        <row r="61">
          <cell r="B61" t="str">
            <v>Descontos</v>
          </cell>
        </row>
        <row r="62">
          <cell r="B62" t="str">
            <v xml:space="preserve">Perímetro </v>
          </cell>
        </row>
        <row r="63">
          <cell r="B63" t="str">
            <v>Perímetro Total</v>
          </cell>
        </row>
        <row r="64">
          <cell r="B64" t="str">
            <v>Pintura acrílica para cimentado 7cm</v>
          </cell>
        </row>
        <row r="65">
          <cell r="B65" t="str">
            <v>Porcelanato Portinari Loft Al Bold  acetinado 45x45 h=10cm</v>
          </cell>
        </row>
        <row r="66">
          <cell r="B66" t="str">
            <v>Porcelanato Portinari Urban Quartzo  acetinado 60x60, h=10cm</v>
          </cell>
        </row>
        <row r="67">
          <cell r="B67" t="str">
            <v>Porcelanato Portinari Urban Quartzo  acetinado 45x45, h=10cm</v>
          </cell>
        </row>
        <row r="68">
          <cell r="B68" t="str">
            <v>Porcelanato Caribbean Nata bold 45x45cm Portinari, com altura de 10cm</v>
          </cell>
        </row>
        <row r="69">
          <cell r="B69" t="str">
            <v>Mármore Branco Carrara  h=20cm</v>
          </cell>
        </row>
        <row r="71">
          <cell r="A71" t="str">
            <v>soleira / filetes</v>
          </cell>
          <cell r="B71" t="str">
            <v>soleira (metros)</v>
          </cell>
        </row>
        <row r="72">
          <cell r="B72" t="str">
            <v>soleira total</v>
          </cell>
        </row>
        <row r="73">
          <cell r="B73" t="str">
            <v>Granito Branco Siena</v>
          </cell>
        </row>
        <row r="74">
          <cell r="B74" t="str">
            <v>Mármore Branco Carrara</v>
          </cell>
        </row>
        <row r="75">
          <cell r="B75" t="str">
            <v>Mármore Crema Marfil</v>
          </cell>
        </row>
        <row r="76">
          <cell r="B76" t="str">
            <v>Filete de box  Mármore Crema Marfil</v>
          </cell>
        </row>
        <row r="77">
          <cell r="B77" t="str">
            <v>Filete de box Mármore branco nacional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Comp BDI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Totais"/>
      <sheetName val="2.0.0"/>
      <sheetName val="3.0.0"/>
      <sheetName val="4.0.0"/>
      <sheetName val="4.3.0"/>
      <sheetName val="5.0.0"/>
      <sheetName val="6.0.0 a 7.0.0 Interno"/>
      <sheetName val="6.0.0 a 7.0.0 Externo"/>
      <sheetName val="6.1.3 e 6.1.4"/>
      <sheetName val="8.1.1 e 8.2.1"/>
      <sheetName val="8.1.2"/>
      <sheetName val="8.2.2"/>
      <sheetName val="8.3.0 e 8.5.0"/>
      <sheetName val="INS"/>
      <sheetName val="Revisões"/>
      <sheetName val="Plan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 t="str">
            <v>Total</v>
          </cell>
        </row>
        <row r="8">
          <cell r="B8" t="str">
            <v>Restaurante</v>
          </cell>
        </row>
        <row r="9">
          <cell r="B9" t="str">
            <v>Vestiários</v>
          </cell>
        </row>
        <row r="10">
          <cell r="B10" t="str">
            <v>Quiosque</v>
          </cell>
        </row>
        <row r="11">
          <cell r="B11" t="str">
            <v>-</v>
          </cell>
        </row>
        <row r="12">
          <cell r="B12" t="str">
            <v>-</v>
          </cell>
        </row>
        <row r="13">
          <cell r="B13" t="str">
            <v>-</v>
          </cell>
        </row>
        <row r="14">
          <cell r="B14" t="str">
            <v>-</v>
          </cell>
        </row>
        <row r="15">
          <cell r="B15" t="str">
            <v>-</v>
          </cell>
        </row>
        <row r="16">
          <cell r="B16" t="str">
            <v>-</v>
          </cell>
        </row>
        <row r="17">
          <cell r="B17" t="str">
            <v>-</v>
          </cell>
        </row>
        <row r="18">
          <cell r="B18" t="str">
            <v>-</v>
          </cell>
        </row>
        <row r="19">
          <cell r="B19" t="str">
            <v>-</v>
          </cell>
        </row>
        <row r="23">
          <cell r="B23" t="str">
            <v>Corte</v>
          </cell>
        </row>
        <row r="24">
          <cell r="B24" t="str">
            <v>Aterro</v>
          </cell>
        </row>
        <row r="25">
          <cell r="B25" t="str">
            <v>Diferença</v>
          </cell>
        </row>
        <row r="29">
          <cell r="B29" t="str">
            <v>Vergas</v>
          </cell>
        </row>
        <row r="30">
          <cell r="B30" t="str">
            <v>ContraVergas</v>
          </cell>
        </row>
        <row r="31">
          <cell r="B31" t="str">
            <v>Cinta de Amarração</v>
          </cell>
        </row>
        <row r="32">
          <cell r="B32" t="str">
            <v>-</v>
          </cell>
        </row>
        <row r="35">
          <cell r="B35" t="str">
            <v>-</v>
          </cell>
        </row>
        <row r="36">
          <cell r="B36" t="str">
            <v>-</v>
          </cell>
        </row>
        <row r="37">
          <cell r="B37" t="str">
            <v>-</v>
          </cell>
        </row>
        <row r="40">
          <cell r="B40" t="str">
            <v>-</v>
          </cell>
        </row>
        <row r="41">
          <cell r="B41" t="str">
            <v>-</v>
          </cell>
        </row>
        <row r="42">
          <cell r="B42" t="str">
            <v>-</v>
          </cell>
        </row>
        <row r="46">
          <cell r="B46" t="str">
            <v>Alvenaria de 15cm</v>
          </cell>
        </row>
        <row r="47">
          <cell r="B47" t="str">
            <v>Alvenaria em Blocos de Concreto</v>
          </cell>
        </row>
        <row r="48">
          <cell r="B48" t="str">
            <v>Elemento Vazado</v>
          </cell>
        </row>
        <row r="49">
          <cell r="B49" t="str">
            <v>Gesso Seco/Seco</v>
          </cell>
        </row>
        <row r="50">
          <cell r="B50" t="str">
            <v>Gesso Seco/Molhado</v>
          </cell>
        </row>
        <row r="51">
          <cell r="B51" t="str">
            <v>Gesso Molhado/Molhado</v>
          </cell>
        </row>
        <row r="52">
          <cell r="B52" t="str">
            <v>Muro de Arrimo</v>
          </cell>
        </row>
        <row r="53">
          <cell r="B53" t="str">
            <v>Acunhamento</v>
          </cell>
        </row>
        <row r="54">
          <cell r="B54" t="str">
            <v>Tijolo Maciço</v>
          </cell>
        </row>
        <row r="55">
          <cell r="B55" t="str">
            <v>Elemento Vazado Suplan - Goiarte</v>
          </cell>
        </row>
        <row r="56">
          <cell r="B56" t="str">
            <v>Alvenaria 15cm Resistente ao fogo por 2h</v>
          </cell>
        </row>
        <row r="57">
          <cell r="B57" t="str">
            <v>Mureta Jardim h=1m</v>
          </cell>
        </row>
        <row r="58">
          <cell r="B58" t="str">
            <v>Mureta Espelho D'água h=30cm</v>
          </cell>
        </row>
        <row r="59">
          <cell r="B59" t="str">
            <v>-</v>
          </cell>
        </row>
        <row r="62">
          <cell r="B62" t="str">
            <v>-</v>
          </cell>
        </row>
        <row r="63">
          <cell r="B63" t="str">
            <v>-</v>
          </cell>
        </row>
        <row r="64">
          <cell r="B64" t="str">
            <v>-</v>
          </cell>
        </row>
        <row r="65">
          <cell r="B65" t="str">
            <v>-</v>
          </cell>
        </row>
        <row r="66">
          <cell r="B66" t="str">
            <v>-</v>
          </cell>
        </row>
        <row r="69">
          <cell r="B69" t="str">
            <v>Fechamento em Vidro Temperado</v>
          </cell>
        </row>
        <row r="70">
          <cell r="B70" t="str">
            <v>-</v>
          </cell>
        </row>
        <row r="71">
          <cell r="B71" t="str">
            <v>-</v>
          </cell>
        </row>
        <row r="72">
          <cell r="B72" t="str">
            <v>-</v>
          </cell>
        </row>
        <row r="73">
          <cell r="B73" t="str">
            <v>-</v>
          </cell>
        </row>
        <row r="77">
          <cell r="B77" t="str">
            <v>P1</v>
          </cell>
        </row>
        <row r="78">
          <cell r="B78" t="str">
            <v>P6</v>
          </cell>
        </row>
        <row r="79">
          <cell r="B79" t="str">
            <v>P2</v>
          </cell>
        </row>
        <row r="80">
          <cell r="B80" t="str">
            <v>P3</v>
          </cell>
        </row>
        <row r="81">
          <cell r="B81" t="str">
            <v>P4</v>
          </cell>
        </row>
        <row r="82">
          <cell r="B82" t="str">
            <v>P5</v>
          </cell>
        </row>
        <row r="83">
          <cell r="B83" t="str">
            <v>P90</v>
          </cell>
        </row>
        <row r="84">
          <cell r="B84" t="str">
            <v>-</v>
          </cell>
        </row>
        <row r="85">
          <cell r="B85" t="str">
            <v>-</v>
          </cell>
        </row>
        <row r="86">
          <cell r="B86" t="str">
            <v>-</v>
          </cell>
        </row>
        <row r="87">
          <cell r="B87" t="str">
            <v>-</v>
          </cell>
        </row>
        <row r="88">
          <cell r="B88" t="str">
            <v>-</v>
          </cell>
        </row>
        <row r="89">
          <cell r="B89" t="str">
            <v>-</v>
          </cell>
        </row>
        <row r="90">
          <cell r="B90" t="str">
            <v>-</v>
          </cell>
        </row>
        <row r="91">
          <cell r="B91" t="str">
            <v>-</v>
          </cell>
        </row>
        <row r="92">
          <cell r="B92" t="str">
            <v>-</v>
          </cell>
        </row>
        <row r="93">
          <cell r="B93" t="str">
            <v>-</v>
          </cell>
        </row>
        <row r="94">
          <cell r="B94" t="str">
            <v>-</v>
          </cell>
        </row>
        <row r="95">
          <cell r="B95" t="str">
            <v>-</v>
          </cell>
        </row>
        <row r="96">
          <cell r="B96" t="str">
            <v>-</v>
          </cell>
        </row>
        <row r="97">
          <cell r="B97" t="str">
            <v>-</v>
          </cell>
        </row>
        <row r="98">
          <cell r="B98" t="str">
            <v>-</v>
          </cell>
        </row>
        <row r="99">
          <cell r="B99" t="str">
            <v>-</v>
          </cell>
        </row>
        <row r="100">
          <cell r="B100" t="str">
            <v>-</v>
          </cell>
        </row>
        <row r="103">
          <cell r="B103" t="str">
            <v>J1</v>
          </cell>
        </row>
        <row r="104">
          <cell r="B104" t="str">
            <v>J2</v>
          </cell>
        </row>
        <row r="105">
          <cell r="B105" t="str">
            <v>J3</v>
          </cell>
        </row>
        <row r="106">
          <cell r="B106" t="str">
            <v>J4</v>
          </cell>
        </row>
        <row r="107">
          <cell r="B107" t="str">
            <v>J5</v>
          </cell>
        </row>
        <row r="108">
          <cell r="B108" t="str">
            <v>J6</v>
          </cell>
        </row>
        <row r="109">
          <cell r="B109" t="str">
            <v>J7</v>
          </cell>
        </row>
        <row r="110">
          <cell r="B110" t="str">
            <v>Painel Vidro 150x140</v>
          </cell>
        </row>
        <row r="111">
          <cell r="B111" t="str">
            <v>Painel Vidro 130x140</v>
          </cell>
        </row>
        <row r="112">
          <cell r="B112" t="str">
            <v>Painel Vidro 162x140</v>
          </cell>
        </row>
        <row r="113">
          <cell r="B113" t="str">
            <v>Painel Vidro 120x140</v>
          </cell>
        </row>
        <row r="114">
          <cell r="B114" t="str">
            <v>Painel Vidro 083x140</v>
          </cell>
        </row>
        <row r="115">
          <cell r="B115" t="str">
            <v>Painel Vidro 095x240</v>
          </cell>
        </row>
        <row r="116">
          <cell r="B116" t="str">
            <v>Painel Vidro 074x240</v>
          </cell>
        </row>
        <row r="117">
          <cell r="B117" t="str">
            <v>Painel Vidro 150x240</v>
          </cell>
        </row>
        <row r="118">
          <cell r="B118" t="str">
            <v>Painel Vidro 130x240</v>
          </cell>
        </row>
        <row r="119">
          <cell r="B119" t="str">
            <v>Painel Vidro 162x240</v>
          </cell>
        </row>
        <row r="120">
          <cell r="B120" t="str">
            <v>Painel Vidro 120x240</v>
          </cell>
        </row>
        <row r="121">
          <cell r="B121" t="str">
            <v>Painel Vidro 083x240</v>
          </cell>
        </row>
        <row r="122">
          <cell r="B122" t="str">
            <v>Painel Vidro 308x346</v>
          </cell>
        </row>
        <row r="123">
          <cell r="B123" t="str">
            <v>Painel Vidro 323x346</v>
          </cell>
        </row>
        <row r="124">
          <cell r="B124" t="str">
            <v>-</v>
          </cell>
        </row>
        <row r="128">
          <cell r="B128" t="str">
            <v>Corrimão escada</v>
          </cell>
        </row>
        <row r="129">
          <cell r="B129" t="str">
            <v>Guarda-corpo em perfil metálico com pintura eletrostática</v>
          </cell>
        </row>
        <row r="130">
          <cell r="B130" t="str">
            <v>Corrimão Rampa</v>
          </cell>
        </row>
        <row r="131">
          <cell r="B131" t="str">
            <v>-</v>
          </cell>
        </row>
        <row r="132">
          <cell r="B132" t="str">
            <v>-</v>
          </cell>
        </row>
        <row r="133">
          <cell r="B133" t="str">
            <v>-</v>
          </cell>
        </row>
        <row r="134">
          <cell r="B134" t="str">
            <v>-</v>
          </cell>
        </row>
        <row r="135">
          <cell r="B135" t="str">
            <v>-</v>
          </cell>
        </row>
        <row r="140">
          <cell r="B140" t="str">
            <v>Telha Fibrocimento</v>
          </cell>
        </row>
        <row r="141">
          <cell r="B141" t="str">
            <v>Telha Metálica</v>
          </cell>
        </row>
        <row r="142">
          <cell r="B142" t="str">
            <v>Telha Ondulada</v>
          </cell>
        </row>
        <row r="143">
          <cell r="B143" t="str">
            <v>Telha Cerâmica</v>
          </cell>
        </row>
        <row r="144">
          <cell r="B144" t="str">
            <v>Telha Sanduíche Isotérmica</v>
          </cell>
        </row>
        <row r="145">
          <cell r="B145" t="str">
            <v>Telha Sanduíche Pré-Pintada</v>
          </cell>
        </row>
        <row r="146">
          <cell r="B146" t="str">
            <v>Telha Americana</v>
          </cell>
        </row>
        <row r="147">
          <cell r="B147" t="str">
            <v>Cumeeira para telha Americana (m)</v>
          </cell>
        </row>
        <row r="148">
          <cell r="B148" t="str">
            <v>Telha Capa-canal</v>
          </cell>
        </row>
        <row r="149">
          <cell r="B149" t="str">
            <v>Estrutura Metálica Simples</v>
          </cell>
        </row>
        <row r="150">
          <cell r="B150" t="str">
            <v>Estrutura Metálica com terças</v>
          </cell>
        </row>
        <row r="151">
          <cell r="B151" t="str">
            <v>Telha ecológica ante térmica</v>
          </cell>
        </row>
        <row r="152">
          <cell r="B152" t="str">
            <v>Cumeeira para telha Capa-canal (m)</v>
          </cell>
        </row>
        <row r="153">
          <cell r="B153" t="str">
            <v>Cumeeira para Telha ecológica ante térmica (m)</v>
          </cell>
        </row>
        <row r="154">
          <cell r="B154" t="str">
            <v>-</v>
          </cell>
        </row>
        <row r="157">
          <cell r="B157" t="str">
            <v>Calha</v>
          </cell>
        </row>
        <row r="158">
          <cell r="B158" t="str">
            <v>Rufo Pingadeira</v>
          </cell>
        </row>
        <row r="159">
          <cell r="B159" t="str">
            <v>Rufo Interno</v>
          </cell>
        </row>
        <row r="160">
          <cell r="B160" t="str">
            <v>-</v>
          </cell>
        </row>
        <row r="161">
          <cell r="B161" t="str">
            <v>-</v>
          </cell>
        </row>
        <row r="162">
          <cell r="B162" t="str">
            <v>-</v>
          </cell>
        </row>
        <row r="165">
          <cell r="B165" t="str">
            <v>Manta Asfáltica</v>
          </cell>
        </row>
        <row r="166">
          <cell r="B166" t="str">
            <v>Argamassa Polimérica</v>
          </cell>
        </row>
        <row r="167">
          <cell r="B167" t="str">
            <v>Impermeabilização Parede Externa com aditivo até H=1m (dentro e fora)</v>
          </cell>
        </row>
        <row r="168">
          <cell r="B168" t="str">
            <v>Betume nas Baldrames</v>
          </cell>
        </row>
        <row r="169">
          <cell r="B169" t="str">
            <v>Impermeabilização Radier com aditivo</v>
          </cell>
        </row>
        <row r="170">
          <cell r="B170" t="str">
            <v>-</v>
          </cell>
        </row>
        <row r="173">
          <cell r="B173" t="str">
            <v>-</v>
          </cell>
        </row>
        <row r="174">
          <cell r="B174" t="str">
            <v>-</v>
          </cell>
        </row>
        <row r="175">
          <cell r="B175" t="str">
            <v>-</v>
          </cell>
        </row>
        <row r="176">
          <cell r="B176" t="str">
            <v>-</v>
          </cell>
        </row>
        <row r="177">
          <cell r="B177" t="str">
            <v>-</v>
          </cell>
        </row>
        <row r="178">
          <cell r="B178" t="str">
            <v>-</v>
          </cell>
        </row>
        <row r="183">
          <cell r="B183" t="str">
            <v>-</v>
          </cell>
        </row>
        <row r="184">
          <cell r="B184" t="str">
            <v>-</v>
          </cell>
        </row>
        <row r="187">
          <cell r="B187" t="str">
            <v>-</v>
          </cell>
        </row>
        <row r="188">
          <cell r="B188" t="str">
            <v>-</v>
          </cell>
        </row>
        <row r="191">
          <cell r="B191" t="str">
            <v>Gesso Corrido e Massa Corrida</v>
          </cell>
        </row>
        <row r="192">
          <cell r="B192" t="str">
            <v>-</v>
          </cell>
        </row>
        <row r="193">
          <cell r="B193" t="str">
            <v>-</v>
          </cell>
        </row>
        <row r="196">
          <cell r="B196" t="str">
            <v>Requadramento</v>
          </cell>
        </row>
        <row r="197">
          <cell r="B197" t="str">
            <v>-</v>
          </cell>
        </row>
        <row r="202">
          <cell r="B202" t="str">
            <v>Espelho D'água</v>
          </cell>
        </row>
        <row r="203">
          <cell r="B203" t="str">
            <v>Faixa Cerâmica em Ráfia azul, da linha INCEPA 8x30, Ref. 228795 (m)</v>
          </cell>
        </row>
        <row r="204">
          <cell r="B204" t="str">
            <v>Faixa Cerâmica linha INCEPA DECOR, 8X30, Ref. 32326 (m)</v>
          </cell>
        </row>
        <row r="205">
          <cell r="B205" t="str">
            <v xml:space="preserve">Cerâmica Idealle 32x57 estilo Boné Ref. 31666 </v>
          </cell>
        </row>
        <row r="206">
          <cell r="B206" t="str">
            <v>Cerâmica linha CECAFI - 29,3X42,7 Ref. 26706</v>
          </cell>
        </row>
        <row r="207">
          <cell r="B207" t="str">
            <v>-</v>
          </cell>
        </row>
        <row r="208">
          <cell r="B208" t="str">
            <v>-</v>
          </cell>
        </row>
        <row r="209">
          <cell r="B209" t="str">
            <v>-</v>
          </cell>
        </row>
        <row r="213">
          <cell r="B213" t="str">
            <v>Porcelanato brilhante</v>
          </cell>
        </row>
        <row r="214">
          <cell r="B214" t="str">
            <v>Espelho D'água</v>
          </cell>
        </row>
        <row r="215">
          <cell r="B215" t="str">
            <v>-</v>
          </cell>
        </row>
        <row r="216">
          <cell r="B216" t="str">
            <v>-</v>
          </cell>
        </row>
        <row r="217">
          <cell r="B217" t="str">
            <v>-</v>
          </cell>
        </row>
        <row r="218">
          <cell r="B218" t="str">
            <v>-</v>
          </cell>
        </row>
        <row r="219">
          <cell r="B219" t="str">
            <v>-</v>
          </cell>
        </row>
        <row r="220">
          <cell r="B220" t="str">
            <v>-</v>
          </cell>
        </row>
        <row r="223">
          <cell r="B223" t="str">
            <v>Pintura Acrílica</v>
          </cell>
        </row>
        <row r="224">
          <cell r="B224" t="str">
            <v>Pintura PVA</v>
          </cell>
        </row>
        <row r="225">
          <cell r="B225" t="str">
            <v>-</v>
          </cell>
        </row>
        <row r="226">
          <cell r="B226" t="str">
            <v>-</v>
          </cell>
        </row>
        <row r="227">
          <cell r="B227" t="str">
            <v>-</v>
          </cell>
        </row>
        <row r="228">
          <cell r="B228" t="str">
            <v>-</v>
          </cell>
        </row>
        <row r="231">
          <cell r="B231" t="str">
            <v>Pintura PVA</v>
          </cell>
        </row>
        <row r="232">
          <cell r="B232" t="str">
            <v>-</v>
          </cell>
        </row>
        <row r="233">
          <cell r="B233" t="str">
            <v>-</v>
          </cell>
        </row>
        <row r="236">
          <cell r="B236" t="str">
            <v>Textura Acrílica</v>
          </cell>
        </row>
        <row r="237">
          <cell r="B237" t="str">
            <v>-</v>
          </cell>
        </row>
        <row r="238">
          <cell r="B238" t="str">
            <v>-</v>
          </cell>
        </row>
        <row r="239">
          <cell r="B239" t="str">
            <v>-</v>
          </cell>
        </row>
        <row r="240">
          <cell r="B240" t="str">
            <v>-</v>
          </cell>
        </row>
        <row r="241">
          <cell r="B241" t="str">
            <v>-</v>
          </cell>
        </row>
        <row r="245">
          <cell r="B245" t="str">
            <v>-</v>
          </cell>
        </row>
        <row r="246">
          <cell r="B246" t="str">
            <v>-</v>
          </cell>
        </row>
        <row r="247">
          <cell r="B247" t="str">
            <v>-</v>
          </cell>
        </row>
        <row r="248">
          <cell r="B248" t="str">
            <v>-</v>
          </cell>
        </row>
        <row r="249">
          <cell r="B249" t="str">
            <v>-</v>
          </cell>
        </row>
        <row r="250">
          <cell r="B250" t="str">
            <v>-</v>
          </cell>
        </row>
        <row r="253">
          <cell r="B253" t="str">
            <v>Pele de Vidro</v>
          </cell>
        </row>
        <row r="254">
          <cell r="B254" t="str">
            <v>ACM</v>
          </cell>
        </row>
        <row r="255">
          <cell r="B255" t="str">
            <v>Telha Metálica Pintada</v>
          </cell>
        </row>
        <row r="256">
          <cell r="B256" t="str">
            <v>Fechamento em Vidro Temperado 10mm</v>
          </cell>
        </row>
        <row r="257">
          <cell r="B257" t="str">
            <v>-</v>
          </cell>
        </row>
        <row r="258">
          <cell r="B258" t="str">
            <v>-</v>
          </cell>
        </row>
        <row r="259">
          <cell r="B259" t="str">
            <v>-</v>
          </cell>
        </row>
        <row r="262">
          <cell r="B262" t="str">
            <v>Gesso Corrido</v>
          </cell>
        </row>
        <row r="263">
          <cell r="B263" t="str">
            <v>Gesso em Placas</v>
          </cell>
        </row>
        <row r="264">
          <cell r="B264" t="str">
            <v>Forro PVC</v>
          </cell>
        </row>
        <row r="265">
          <cell r="B265" t="str">
            <v>-</v>
          </cell>
        </row>
        <row r="268">
          <cell r="B268" t="str">
            <v>Tabica</v>
          </cell>
        </row>
        <row r="269">
          <cell r="B269" t="str">
            <v>-</v>
          </cell>
        </row>
        <row r="270">
          <cell r="B270" t="str">
            <v>-</v>
          </cell>
        </row>
        <row r="274">
          <cell r="B274" t="str">
            <v>Contrapiso e Regularização</v>
          </cell>
        </row>
        <row r="275">
          <cell r="B275" t="str">
            <v>Regularização</v>
          </cell>
        </row>
        <row r="276">
          <cell r="B276" t="str">
            <v>-</v>
          </cell>
        </row>
        <row r="280">
          <cell r="B280" t="str">
            <v>Restaurante - INCEFRA, fosco, ante derrapantes,  50x50 - PEI 05 - Ref.50300</v>
          </cell>
        </row>
        <row r="281">
          <cell r="B281" t="str">
            <v>San Restaurante - CECAFI - PEI 05 - 37.8x37.8 - Ref.27.792</v>
          </cell>
        </row>
        <row r="282">
          <cell r="B282" t="str">
            <v>Serviço - CECAFI - PEI 05 - 37,8x37,8 - Ref. 27792</v>
          </cell>
        </row>
        <row r="283">
          <cell r="B283" t="str">
            <v>Espelho D'água</v>
          </cell>
        </row>
        <row r="284">
          <cell r="B284" t="str">
            <v>Tablado de Madeira</v>
          </cell>
        </row>
        <row r="285">
          <cell r="B285" t="str">
            <v>-</v>
          </cell>
        </row>
        <row r="286">
          <cell r="B286" t="str">
            <v>-</v>
          </cell>
        </row>
        <row r="287">
          <cell r="B287" t="str">
            <v>-</v>
          </cell>
        </row>
        <row r="288">
          <cell r="B288" t="str">
            <v>-</v>
          </cell>
        </row>
        <row r="289">
          <cell r="B289" t="str">
            <v>-</v>
          </cell>
        </row>
        <row r="292">
          <cell r="B292" t="str">
            <v>Piso Rampa PNE</v>
          </cell>
        </row>
        <row r="293">
          <cell r="B293" t="str">
            <v>-</v>
          </cell>
        </row>
        <row r="294">
          <cell r="B294" t="str">
            <v>-</v>
          </cell>
        </row>
        <row r="295">
          <cell r="B295" t="str">
            <v>-</v>
          </cell>
        </row>
        <row r="296">
          <cell r="B296" t="str">
            <v>-</v>
          </cell>
        </row>
        <row r="297">
          <cell r="B297" t="str">
            <v>-</v>
          </cell>
        </row>
        <row r="298">
          <cell r="B298" t="str">
            <v>-</v>
          </cell>
        </row>
        <row r="299">
          <cell r="B299" t="str">
            <v>-</v>
          </cell>
        </row>
        <row r="305">
          <cell r="B305" t="str">
            <v>Rodapé Cerâmico 10x50cm (cerâmica restaurante)</v>
          </cell>
        </row>
        <row r="306">
          <cell r="B306" t="str">
            <v>Rodapé para o tablado de madeira (se houver)</v>
          </cell>
        </row>
        <row r="307">
          <cell r="B307" t="str">
            <v>Rodapé Cerâmico 8x37,8cm (cerâmica a. serviço)</v>
          </cell>
        </row>
        <row r="308">
          <cell r="B308" t="str">
            <v>-</v>
          </cell>
        </row>
        <row r="309">
          <cell r="B309" t="str">
            <v>-</v>
          </cell>
        </row>
        <row r="310">
          <cell r="B310" t="str">
            <v>-</v>
          </cell>
        </row>
        <row r="311">
          <cell r="B311" t="str">
            <v>-</v>
          </cell>
        </row>
        <row r="314">
          <cell r="B314" t="str">
            <v>Soleira em Granito 10cm</v>
          </cell>
        </row>
        <row r="315">
          <cell r="B315" t="str">
            <v>Soleira em Granito 15cm</v>
          </cell>
        </row>
        <row r="316">
          <cell r="B316" t="str">
            <v>Soleira em Granito 20cm</v>
          </cell>
        </row>
        <row r="317">
          <cell r="B317" t="str">
            <v>-</v>
          </cell>
        </row>
        <row r="318">
          <cell r="B318" t="str">
            <v>-</v>
          </cell>
        </row>
        <row r="319">
          <cell r="B319" t="str">
            <v>-</v>
          </cell>
        </row>
        <row r="320">
          <cell r="B320" t="str">
            <v>-</v>
          </cell>
        </row>
        <row r="324">
          <cell r="B324" t="str">
            <v>Revestimento Asfáltico</v>
          </cell>
        </row>
        <row r="325">
          <cell r="B325" t="str">
            <v>Calçamento</v>
          </cell>
        </row>
        <row r="326">
          <cell r="B326" t="str">
            <v>Meio-fio (m)</v>
          </cell>
        </row>
        <row r="327">
          <cell r="B327" t="str">
            <v>Pintura Vaga de Garagem (m)</v>
          </cell>
        </row>
        <row r="328">
          <cell r="B328" t="str">
            <v>Pintura Vaga de Garagem PNE (un)</v>
          </cell>
        </row>
        <row r="329">
          <cell r="B329" t="str">
            <v>Concreto Polido 20Mpa 8cm</v>
          </cell>
        </row>
        <row r="330">
          <cell r="B330" t="str">
            <v>Estacionamento Carros (Placas de concreto)</v>
          </cell>
        </row>
        <row r="331">
          <cell r="B331" t="str">
            <v>Estacionamento Motos (Brita)</v>
          </cell>
        </row>
        <row r="332">
          <cell r="B332" t="str">
            <v>Piso Tátil (m)</v>
          </cell>
        </row>
        <row r="333">
          <cell r="B333" t="str">
            <v>Concreto Desempenado</v>
          </cell>
        </row>
        <row r="334">
          <cell r="B334" t="str">
            <v>-</v>
          </cell>
        </row>
        <row r="337">
          <cell r="B337" t="str">
            <v>Área Permeável</v>
          </cell>
        </row>
        <row r="338">
          <cell r="B338" t="str">
            <v>Pergolado Eucalipto 17m2 (un)</v>
          </cell>
        </row>
        <row r="339">
          <cell r="B339" t="str">
            <v>Pergolado Eucalipto 15m2 (un)</v>
          </cell>
        </row>
        <row r="340">
          <cell r="B340" t="str">
            <v>-</v>
          </cell>
        </row>
        <row r="341">
          <cell r="B341" t="str">
            <v>-</v>
          </cell>
        </row>
        <row r="342">
          <cell r="B342" t="str">
            <v>-</v>
          </cell>
        </row>
        <row r="346">
          <cell r="B346" t="str">
            <v>Tomada</v>
          </cell>
        </row>
        <row r="347">
          <cell r="B347" t="str">
            <v>Interruptor</v>
          </cell>
        </row>
        <row r="348">
          <cell r="B348" t="str">
            <v>Iluminação Teto</v>
          </cell>
        </row>
        <row r="349">
          <cell r="B349" t="str">
            <v>Arandela</v>
          </cell>
        </row>
        <row r="350">
          <cell r="B350" t="str">
            <v>-</v>
          </cell>
        </row>
        <row r="351">
          <cell r="B351" t="str">
            <v>-</v>
          </cell>
        </row>
        <row r="352">
          <cell r="B352" t="str">
            <v>-</v>
          </cell>
        </row>
        <row r="353">
          <cell r="B353" t="str">
            <v>-</v>
          </cell>
        </row>
        <row r="356">
          <cell r="B356" t="str">
            <v>-</v>
          </cell>
          <cell r="C356" t="str">
            <v>Elétrico</v>
          </cell>
        </row>
        <row r="357">
          <cell r="B357" t="str">
            <v>-</v>
          </cell>
          <cell r="C357" t="str">
            <v>Telefone/Lógica</v>
          </cell>
        </row>
        <row r="358">
          <cell r="B358" t="str">
            <v>-</v>
          </cell>
          <cell r="C358" t="str">
            <v>Telefone</v>
          </cell>
        </row>
        <row r="359">
          <cell r="B359" t="str">
            <v>-</v>
          </cell>
          <cell r="C359" t="str">
            <v>Lógica</v>
          </cell>
        </row>
        <row r="360">
          <cell r="B360" t="str">
            <v>-</v>
          </cell>
        </row>
        <row r="361">
          <cell r="B361" t="str">
            <v>-</v>
          </cell>
        </row>
        <row r="365">
          <cell r="B365" t="str">
            <v>Pia</v>
          </cell>
        </row>
        <row r="366">
          <cell r="B366" t="str">
            <v>Vaso Sanitário com Caixa Acoplada</v>
          </cell>
        </row>
        <row r="367">
          <cell r="B367" t="str">
            <v>Vaso Sanitário com Válvula de Descarga</v>
          </cell>
        </row>
        <row r="368">
          <cell r="B368" t="str">
            <v>Lavatório</v>
          </cell>
        </row>
        <row r="369">
          <cell r="B369" t="str">
            <v>Ralo</v>
          </cell>
        </row>
        <row r="370">
          <cell r="B370" t="str">
            <v>Tanque</v>
          </cell>
        </row>
        <row r="371">
          <cell r="B371" t="str">
            <v>Chuveiro</v>
          </cell>
        </row>
        <row r="372">
          <cell r="B372" t="str">
            <v>Ducha Higiênica</v>
          </cell>
        </row>
        <row r="373">
          <cell r="B373" t="str">
            <v>Pia de Lavagem</v>
          </cell>
        </row>
        <row r="374">
          <cell r="B374" t="str">
            <v>Mictório</v>
          </cell>
        </row>
        <row r="375">
          <cell r="B375" t="str">
            <v>Caixa de Gordura</v>
          </cell>
        </row>
        <row r="376">
          <cell r="B376" t="str">
            <v>-</v>
          </cell>
        </row>
        <row r="377">
          <cell r="B377" t="str">
            <v>-</v>
          </cell>
        </row>
        <row r="380">
          <cell r="B380" t="str">
            <v>-</v>
          </cell>
          <cell r="C380" t="str">
            <v>Hidrossanitário</v>
          </cell>
        </row>
        <row r="381">
          <cell r="B381" t="str">
            <v>-</v>
          </cell>
          <cell r="C381" t="str">
            <v>Gás</v>
          </cell>
        </row>
        <row r="382">
          <cell r="B382" t="str">
            <v>-</v>
          </cell>
          <cell r="C382" t="str">
            <v>Incêndio</v>
          </cell>
        </row>
        <row r="383">
          <cell r="B383" t="str">
            <v>-</v>
          </cell>
          <cell r="C383" t="str">
            <v>Rede de Esgoto</v>
          </cell>
        </row>
        <row r="384">
          <cell r="B384" t="str">
            <v>-</v>
          </cell>
          <cell r="C384" t="str">
            <v>Rede Pluvial</v>
          </cell>
        </row>
        <row r="385">
          <cell r="B385" t="str">
            <v>-</v>
          </cell>
          <cell r="C385" t="str">
            <v>Rede de Água</v>
          </cell>
        </row>
        <row r="386">
          <cell r="B386" t="str">
            <v>-</v>
          </cell>
        </row>
        <row r="390">
          <cell r="B390" t="str">
            <v>Cuba Metálica</v>
          </cell>
        </row>
        <row r="391">
          <cell r="B391" t="str">
            <v>Lavatório de bancada</v>
          </cell>
        </row>
        <row r="392">
          <cell r="B392" t="str">
            <v>Vaso Sanitário com Caixa Acoplada</v>
          </cell>
        </row>
        <row r="393">
          <cell r="B393" t="str">
            <v>Vaso Sanitário com Caixa Acoplada PNE</v>
          </cell>
        </row>
        <row r="394">
          <cell r="B394" t="str">
            <v>Lavatório Suspenso PNE</v>
          </cell>
        </row>
        <row r="395">
          <cell r="B395" t="str">
            <v>Mictório</v>
          </cell>
        </row>
        <row r="396">
          <cell r="B396" t="str">
            <v>Tanque Duplo</v>
          </cell>
        </row>
        <row r="397">
          <cell r="B397" t="str">
            <v>Tanque</v>
          </cell>
        </row>
        <row r="398">
          <cell r="B398" t="str">
            <v>Pia</v>
          </cell>
        </row>
        <row r="399">
          <cell r="B399" t="str">
            <v>Lavatório Suspenso</v>
          </cell>
        </row>
        <row r="400">
          <cell r="B400" t="str">
            <v>Pia de Lavagem</v>
          </cell>
        </row>
        <row r="401">
          <cell r="B401" t="str">
            <v>Lavatório sem coluna</v>
          </cell>
        </row>
        <row r="402">
          <cell r="B402" t="str">
            <v>Bancada com cuba acoplada</v>
          </cell>
        </row>
        <row r="403">
          <cell r="B403" t="str">
            <v>Tanque com batedor</v>
          </cell>
        </row>
        <row r="404">
          <cell r="B404" t="str">
            <v>Vaso Sanitário com Válvula de descarga</v>
          </cell>
        </row>
        <row r="405">
          <cell r="B405" t="str">
            <v>-</v>
          </cell>
        </row>
        <row r="406">
          <cell r="B406" t="str">
            <v>-</v>
          </cell>
        </row>
        <row r="407">
          <cell r="B407" t="str">
            <v>-</v>
          </cell>
        </row>
        <row r="408">
          <cell r="B408" t="str">
            <v>-</v>
          </cell>
        </row>
        <row r="411">
          <cell r="B411" t="str">
            <v>Torneira para Pia de Cozinha</v>
          </cell>
        </row>
        <row r="412">
          <cell r="B412" t="str">
            <v>Torneira para Lavatório</v>
          </cell>
        </row>
        <row r="413">
          <cell r="B413" t="str">
            <v>Torneira para Tanque</v>
          </cell>
        </row>
        <row r="414">
          <cell r="B414" t="str">
            <v>Barra PNE</v>
          </cell>
        </row>
        <row r="415">
          <cell r="B415" t="str">
            <v>Banco Retrátil PNE</v>
          </cell>
        </row>
        <row r="416">
          <cell r="B416" t="str">
            <v>Barra PNE para lavatório</v>
          </cell>
        </row>
        <row r="417">
          <cell r="B417" t="str">
            <v>-</v>
          </cell>
        </row>
        <row r="418">
          <cell r="B418" t="str">
            <v>-</v>
          </cell>
        </row>
        <row r="419">
          <cell r="B419" t="str">
            <v>-</v>
          </cell>
        </row>
        <row r="420">
          <cell r="B420" t="str">
            <v>-</v>
          </cell>
        </row>
        <row r="421">
          <cell r="B421" t="str">
            <v>-</v>
          </cell>
        </row>
        <row r="422">
          <cell r="B422" t="str">
            <v>-</v>
          </cell>
        </row>
        <row r="425">
          <cell r="B425" t="str">
            <v>Bancada em Granito</v>
          </cell>
        </row>
        <row r="426">
          <cell r="B426" t="str">
            <v>Divisória Banheiros</v>
          </cell>
        </row>
        <row r="427">
          <cell r="B427" t="str">
            <v>Granito Andorinha</v>
          </cell>
        </row>
        <row r="428">
          <cell r="B428" t="str">
            <v>-</v>
          </cell>
        </row>
        <row r="431">
          <cell r="B431" t="str">
            <v>Escada Marinheiro (m)</v>
          </cell>
        </row>
        <row r="432">
          <cell r="B432" t="str">
            <v>Alambrado Externo</v>
          </cell>
        </row>
        <row r="433">
          <cell r="B433" t="str">
            <v>Alambrado Quadra (m2)</v>
          </cell>
        </row>
        <row r="434">
          <cell r="B434" t="str">
            <v>-</v>
          </cell>
        </row>
        <row r="435">
          <cell r="B435" t="str">
            <v>-</v>
          </cell>
        </row>
      </sheetData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icional sobre Materiais"/>
      <sheetName val="Adicional sobre a Mão-de-Obr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ARANTÃ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NÃO DESONERADO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1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21">
          <cell r="J21" t="str">
            <v>Administração Central</v>
          </cell>
        </row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 VIII Enc Soc A"/>
      <sheetName val="Mem Enc Soc TA"/>
      <sheetName val="Anex VIII Enc Soc A HE"/>
      <sheetName val="Mem Enc Soc TA HE"/>
      <sheetName val="Comp BDI"/>
      <sheetName val="Plan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  <sheetName val="SINAPI 06-2017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</v>
          </cell>
        </row>
      </sheetData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gerais"/>
      <sheetName val="PLANILHA"/>
      <sheetName val="CRONO"/>
      <sheetName val="ADM LOCAL"/>
      <sheetName val="CCU'S"/>
      <sheetName val="CCU LANÇ"/>
      <sheetName val=" PREC"/>
      <sheetName val="ENCARGOS"/>
      <sheetName val="RECUR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Orçament"/>
      <sheetName val="Resumo"/>
      <sheetName val="Cronograma"/>
      <sheetName val="PLO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int térreo"/>
      <sheetName val="rev int TP"/>
      <sheetName val="EsquadRIA"/>
      <sheetName val="Alv térreo"/>
      <sheetName val="Alv tipo"/>
      <sheetName val="Alv cobertura"/>
      <sheetName val="Diversos"/>
      <sheetName val="banca"/>
      <sheetName val="Rev Externo"/>
      <sheetName val="lev. imperm."/>
      <sheetName val="resumo concreto e forma"/>
      <sheetName val="Vigas Baldrames"/>
      <sheetName val="Quadro de áreas"/>
    </sheetNames>
    <sheetDataSet>
      <sheetData sheetId="0" refreshError="1"/>
      <sheetData sheetId="1" refreshError="1">
        <row r="1">
          <cell r="C1" t="str">
            <v xml:space="preserve">REVESTIMENTO INTERNO </v>
          </cell>
          <cell r="G1" t="str">
            <v xml:space="preserve">  OBRA:  DOM VICTÓRIO</v>
          </cell>
          <cell r="P1" t="str">
            <v>FOLHA:</v>
          </cell>
        </row>
        <row r="2">
          <cell r="P2" t="str">
            <v>01/01</v>
          </cell>
        </row>
        <row r="3">
          <cell r="G3" t="str">
            <v xml:space="preserve">  DATA:  ABRIL / 08</v>
          </cell>
        </row>
        <row r="4">
          <cell r="B4" t="str">
            <v>TIPO  (X3)</v>
          </cell>
          <cell r="C4" t="str">
            <v xml:space="preserve">APARTAMENTO </v>
          </cell>
          <cell r="M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Quarto</v>
          </cell>
          <cell r="F5" t="str">
            <v>Suite</v>
          </cell>
          <cell r="G5" t="str">
            <v>Sacada</v>
          </cell>
          <cell r="H5" t="str">
            <v>Banho</v>
          </cell>
          <cell r="I5" t="str">
            <v>Banho Suite</v>
          </cell>
          <cell r="J5" t="str">
            <v>Cozinha</v>
          </cell>
          <cell r="K5" t="str">
            <v>Lavanderia</v>
          </cell>
          <cell r="L5" t="str">
            <v>TOTAL DOS APTOS (X4)</v>
          </cell>
          <cell r="M5" t="str">
            <v>Circulação</v>
          </cell>
          <cell r="N5" t="str">
            <v>escada</v>
          </cell>
          <cell r="O5" t="str">
            <v>TOTAL ÁREA COMUM</v>
          </cell>
          <cell r="P5" t="str">
            <v xml:space="preserve">TOTAL TIPO  </v>
          </cell>
        </row>
        <row r="6">
          <cell r="A6" t="str">
            <v>Nº VEZES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M6">
            <v>1</v>
          </cell>
          <cell r="N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Cerâmica 30x30cm</v>
          </cell>
        </row>
        <row r="17">
          <cell r="B17" t="str">
            <v>Pintura acrílica para cimentado</v>
          </cell>
        </row>
        <row r="18">
          <cell r="B18" t="str">
            <v>Impermeabilização Áreas úmidas</v>
          </cell>
        </row>
        <row r="21">
          <cell r="A21" t="str">
            <v>T E T O S</v>
          </cell>
          <cell r="B21" t="str">
            <v>Área Total</v>
          </cell>
        </row>
        <row r="22">
          <cell r="B22" t="str">
            <v>Pintura PVA sobre massa PVA</v>
          </cell>
        </row>
        <row r="23">
          <cell r="B23" t="str">
            <v>Pintura PVA sobre massa ACRÍLICA</v>
          </cell>
        </row>
        <row r="24">
          <cell r="B24" t="str">
            <v>Massa de gesso</v>
          </cell>
        </row>
        <row r="25">
          <cell r="B25" t="str">
            <v>Forro de gesso</v>
          </cell>
        </row>
        <row r="26">
          <cell r="B26" t="str">
            <v>Tabica de gesso</v>
          </cell>
        </row>
        <row r="27">
          <cell r="A27" t="str">
            <v>P A R E D E S</v>
          </cell>
          <cell r="B27" t="str">
            <v>Perímetro</v>
          </cell>
        </row>
        <row r="28">
          <cell r="B28" t="str">
            <v>Pé Direito</v>
          </cell>
        </row>
        <row r="29">
          <cell r="B29" t="str">
            <v>Área Bruta</v>
          </cell>
        </row>
        <row r="30">
          <cell r="B30" t="str">
            <v>Desconto</v>
          </cell>
        </row>
        <row r="31">
          <cell r="B31" t="str">
            <v>Área Unitária</v>
          </cell>
        </row>
        <row r="32">
          <cell r="B32" t="str">
            <v>Área Total</v>
          </cell>
        </row>
        <row r="33">
          <cell r="B33" t="str">
            <v>Reboco Paulista</v>
          </cell>
        </row>
        <row r="34">
          <cell r="B34" t="str">
            <v>Cerâmica 30x30cm</v>
          </cell>
        </row>
        <row r="35">
          <cell r="B35" t="str">
            <v>Pintura PVA sobre massa</v>
          </cell>
        </row>
        <row r="36">
          <cell r="B36" t="str">
            <v>Textura</v>
          </cell>
        </row>
        <row r="38">
          <cell r="A38" t="str">
            <v>R  O  D  A  P  É</v>
          </cell>
          <cell r="B38" t="str">
            <v>Perímetro Unit.</v>
          </cell>
        </row>
        <row r="39">
          <cell r="B39" t="str">
            <v>Perímetro Total</v>
          </cell>
        </row>
        <row r="40">
          <cell r="B40" t="str">
            <v>Cerâmica 30x30cm (h=7cm)</v>
          </cell>
        </row>
        <row r="41">
          <cell r="B41" t="str">
            <v>Pintura acrílica para cimentado (7cm)</v>
          </cell>
        </row>
        <row r="43">
          <cell r="A43" t="str">
            <v>soleira / filetes</v>
          </cell>
          <cell r="B43" t="str">
            <v>peça (metros)</v>
          </cell>
        </row>
        <row r="44">
          <cell r="B44" t="str">
            <v>peça (metros) TOTAL</v>
          </cell>
        </row>
        <row r="45">
          <cell r="B45" t="str">
            <v>Soleira granito</v>
          </cell>
        </row>
        <row r="46">
          <cell r="B46" t="str">
            <v>Filete de granito em piso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to 16º TIPO"/>
      <sheetName val="#REF"/>
      <sheetName val="GUARANTÃS"/>
      <sheetName val="NBRES-92"/>
      <sheetName val="Ind Orç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BRES-92"/>
      <sheetName val="NBRES_92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CASA-3"/>
      <sheetName val="CASA-4"/>
      <sheetName val="CASA-14"/>
      <sheetName val="CASA-15"/>
      <sheetName val="CASA-20"/>
      <sheetName val="CASA-21"/>
      <sheetName val="CASA-29"/>
      <sheetName val="CASA-32"/>
      <sheetName val="CASA-38"/>
      <sheetName val="COMP-REFORMA"/>
      <sheetName val="CRONOGRAMA"/>
      <sheetName val="Table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>
            <v>20000</v>
          </cell>
          <cell r="B4" t="str">
            <v>SERVIÇOS PRELIMINARES</v>
          </cell>
          <cell r="C4" t="str">
            <v>S/U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20100</v>
          </cell>
          <cell r="B5" t="str">
            <v>DEMOLIÇÃO - COBERTURA TELHA METÁLICA C/ TRANSP. ATÉ CB. E CARGA</v>
          </cell>
          <cell r="C5" t="str">
            <v>m2</v>
          </cell>
          <cell r="D5">
            <v>0</v>
          </cell>
          <cell r="E5">
            <v>2.2799999999999998</v>
          </cell>
          <cell r="F5">
            <v>2.2799999999999998</v>
          </cell>
        </row>
        <row r="6">
          <cell r="A6">
            <v>20101</v>
          </cell>
          <cell r="B6" t="str">
            <v>DEMOLICAO COBERTURA TELHA CERAMICA C/ TRANSP. ATÉ CB. E CARGA</v>
          </cell>
          <cell r="C6" t="str">
            <v>m2</v>
          </cell>
          <cell r="D6">
            <v>0</v>
          </cell>
          <cell r="E6">
            <v>4.87</v>
          </cell>
          <cell r="F6">
            <v>4.87</v>
          </cell>
        </row>
        <row r="7">
          <cell r="A7">
            <v>20102</v>
          </cell>
          <cell r="B7" t="str">
            <v>DEMOLICAO-COBERTURA TELHA FIBROCIMENTO/FIBRA DE VIDRO/SIMILARES C/ TRANSP.
ATÉ CB. E CARGA</v>
          </cell>
          <cell r="C7" t="str">
            <v>m2</v>
          </cell>
          <cell r="D7">
            <v>0</v>
          </cell>
          <cell r="E7">
            <v>2.0299999999999998</v>
          </cell>
          <cell r="F7">
            <v>2.0299999999999998</v>
          </cell>
        </row>
        <row r="8">
          <cell r="A8">
            <v>20103</v>
          </cell>
          <cell r="B8" t="str">
            <v>DEMOLIÇÃO ESTRUTURA EM MADEIRA TELHADO C/ TRANSP. ATÉ CB. E CARGA</v>
          </cell>
          <cell r="C8" t="str">
            <v>m2</v>
          </cell>
          <cell r="D8">
            <v>0</v>
          </cell>
          <cell r="E8">
            <v>10.55</v>
          </cell>
          <cell r="F8">
            <v>10.55</v>
          </cell>
        </row>
        <row r="9">
          <cell r="A9">
            <v>20104</v>
          </cell>
          <cell r="B9" t="str">
            <v>DEMOLIÇÃO DE RIPAS C/ TRANSP. ATÉ CB. E CARGA</v>
          </cell>
          <cell r="C9" t="str">
            <v>m2</v>
          </cell>
          <cell r="D9">
            <v>0</v>
          </cell>
          <cell r="E9">
            <v>0.81</v>
          </cell>
          <cell r="F9">
            <v>0.81</v>
          </cell>
        </row>
        <row r="10">
          <cell r="A10">
            <v>20105</v>
          </cell>
          <cell r="B10" t="str">
            <v>DEMOL.FORRO PAULISTA  C/TRANSP.ATE CB.E CARGA</v>
          </cell>
          <cell r="C10" t="str">
            <v>m2</v>
          </cell>
          <cell r="D10">
            <v>0</v>
          </cell>
          <cell r="E10">
            <v>2.4300000000000002</v>
          </cell>
          <cell r="F10">
            <v>2.4300000000000002</v>
          </cell>
        </row>
        <row r="11">
          <cell r="A11">
            <v>20106</v>
          </cell>
          <cell r="B11" t="str">
            <v>RETIRADA DE JANELAS OU PORTAIS C/ TRANSP. ATÉ CB. E CARGA</v>
          </cell>
          <cell r="C11" t="str">
            <v>m2</v>
          </cell>
          <cell r="D11">
            <v>0</v>
          </cell>
          <cell r="E11">
            <v>4.0599999999999996</v>
          </cell>
          <cell r="F11">
            <v>4.0599999999999996</v>
          </cell>
        </row>
        <row r="12">
          <cell r="A12">
            <v>20107</v>
          </cell>
          <cell r="B12" t="str">
            <v>CORTE/DESTOC./RETIRADA/REATERRO (MANUAIS) DE ÁRVORE GRANDE PORTE ( H = 8 A 10
M / DIÂMETRO TRONCO 60 A 70CM E COPA DE 10 A 13M ) C/TRANSP.ATE C.B.E CARGA</v>
          </cell>
          <cell r="C12" t="str">
            <v>Un</v>
          </cell>
          <cell r="D12">
            <v>0</v>
          </cell>
          <cell r="E12">
            <v>346.16</v>
          </cell>
          <cell r="F12">
            <v>346.16</v>
          </cell>
        </row>
        <row r="13">
          <cell r="A13">
            <v>20108</v>
          </cell>
          <cell r="B13" t="str">
            <v>DEMOLIÇÃO PISOS/VIGAS DE MAD.C/TRANSPORTE ATE CB. E CARGA</v>
          </cell>
          <cell r="C13" t="str">
            <v>m2</v>
          </cell>
          <cell r="D13">
            <v>0</v>
          </cell>
          <cell r="E13">
            <v>9.74</v>
          </cell>
          <cell r="F13">
            <v>9.74</v>
          </cell>
        </row>
        <row r="14">
          <cell r="A14">
            <v>20109</v>
          </cell>
          <cell r="B14" t="str">
            <v>DEM.PISO CIMENT.SOBRE LASTRO CONC.C/TR.ATE CB. E CARGA</v>
          </cell>
          <cell r="C14" t="str">
            <v>m2</v>
          </cell>
          <cell r="D14">
            <v>0</v>
          </cell>
          <cell r="E14">
            <v>10.55</v>
          </cell>
          <cell r="F14">
            <v>10.55</v>
          </cell>
        </row>
        <row r="15">
          <cell r="A15">
            <v>20110</v>
          </cell>
          <cell r="B15" t="str">
            <v>DEMOL.PISO LADRILHO/HIDRAUL.C/TR.ATE CB. E CARGA</v>
          </cell>
          <cell r="C15" t="str">
            <v>m2</v>
          </cell>
          <cell r="D15">
            <v>0</v>
          </cell>
          <cell r="E15">
            <v>5.68</v>
          </cell>
          <cell r="F15">
            <v>5.68</v>
          </cell>
        </row>
        <row r="16">
          <cell r="A16">
            <v>20111</v>
          </cell>
          <cell r="B16" t="str">
            <v>DEM.PISO CERAM.SOBRE LASTRO CONC.C/TR.CB.E CARGA</v>
          </cell>
          <cell r="C16" t="str">
            <v>m2</v>
          </cell>
          <cell r="D16">
            <v>0</v>
          </cell>
          <cell r="E16">
            <v>5.68</v>
          </cell>
          <cell r="F16">
            <v>5.68</v>
          </cell>
        </row>
        <row r="17">
          <cell r="A17">
            <v>20112</v>
          </cell>
          <cell r="B17" t="str">
            <v>DEM.PISO CERAM. INCLUS. RETIRADA DE CONTRAPISO SOBRE LASTRO CONC.C/TR.CB.E
CARGA</v>
          </cell>
          <cell r="C17" t="str">
            <v>m2</v>
          </cell>
          <cell r="D17">
            <v>0</v>
          </cell>
          <cell r="E17">
            <v>11.36</v>
          </cell>
          <cell r="F17">
            <v>11.36</v>
          </cell>
        </row>
        <row r="18">
          <cell r="A18">
            <v>20113</v>
          </cell>
          <cell r="B18" t="str">
            <v>DEMOL.-ASSOALHO DE MAD.C/TRANSP.ATE CB.E CARGA</v>
          </cell>
          <cell r="C18" t="str">
            <v>m2</v>
          </cell>
          <cell r="D18">
            <v>0</v>
          </cell>
          <cell r="E18">
            <v>7.3</v>
          </cell>
          <cell r="F18">
            <v>7.3</v>
          </cell>
        </row>
        <row r="19">
          <cell r="A19">
            <v>20115</v>
          </cell>
          <cell r="B19" t="str">
            <v>DEMOLIÇÃO DE REVESTIMENTOS COM AZULEJOS C/TRANSP.ATE CB. E CARGA</v>
          </cell>
          <cell r="C19" t="str">
            <v>m2</v>
          </cell>
          <cell r="D19">
            <v>0</v>
          </cell>
          <cell r="E19">
            <v>2.0299999999999998</v>
          </cell>
          <cell r="F19">
            <v>2.0299999999999998</v>
          </cell>
        </row>
        <row r="20">
          <cell r="A20">
            <v>20116</v>
          </cell>
          <cell r="B20" t="str">
            <v>DEMOLIÇÃO DE LAMBRIS COM APROVEITAMENTO</v>
          </cell>
          <cell r="C20" t="str">
            <v>m2</v>
          </cell>
          <cell r="D20">
            <v>0</v>
          </cell>
          <cell r="E20">
            <v>2.0299999999999998</v>
          </cell>
          <cell r="F20">
            <v>2.0299999999999998</v>
          </cell>
        </row>
        <row r="21">
          <cell r="A21">
            <v>20117</v>
          </cell>
          <cell r="B21" t="str">
            <v>DEMOL.REVEST.C/ARGAMASSA C/TR.ATE CB.E CARGA</v>
          </cell>
          <cell r="C21" t="str">
            <v>m2</v>
          </cell>
          <cell r="D21">
            <v>0</v>
          </cell>
          <cell r="E21">
            <v>4.0599999999999996</v>
          </cell>
          <cell r="F21">
            <v>4.0599999999999996</v>
          </cell>
        </row>
        <row r="22">
          <cell r="A22">
            <v>20118</v>
          </cell>
          <cell r="B22" t="str">
            <v>DEM.ALVEN.TIJOLO S/REAP. C/TR.ATE CB. E CARGA</v>
          </cell>
          <cell r="C22" t="str">
            <v>m3</v>
          </cell>
          <cell r="D22">
            <v>0</v>
          </cell>
          <cell r="E22">
            <v>21.88</v>
          </cell>
          <cell r="F22">
            <v>21.88</v>
          </cell>
        </row>
        <row r="23">
          <cell r="A23">
            <v>20119</v>
          </cell>
          <cell r="B23" t="str">
            <v>DEMOLICAO-ALVEN. TIJOLO C/REAPROVEITAMENTO</v>
          </cell>
          <cell r="C23" t="str">
            <v>m3</v>
          </cell>
          <cell r="D23">
            <v>0</v>
          </cell>
          <cell r="E23">
            <v>48.7</v>
          </cell>
          <cell r="F23">
            <v>48.7</v>
          </cell>
        </row>
        <row r="24">
          <cell r="A24">
            <v>20121</v>
          </cell>
          <cell r="B24" t="str">
            <v>DEM. MANUAL EM CONCR.SIMPLES C/TR.ATE CB.E CARGA (O.C.)</v>
          </cell>
          <cell r="C24" t="str">
            <v>m3</v>
          </cell>
          <cell r="D24">
            <v>0</v>
          </cell>
          <cell r="E24">
            <v>105.51</v>
          </cell>
          <cell r="F24">
            <v>105.51</v>
          </cell>
        </row>
        <row r="25">
          <cell r="A25">
            <v>20125</v>
          </cell>
          <cell r="B25" t="str">
            <v>DEMOL.LAJE PRE-MOLD.MANUAL C/TR.ATE CB.E CARGA</v>
          </cell>
          <cell r="C25" t="str">
            <v>m3</v>
          </cell>
          <cell r="D25">
            <v>0</v>
          </cell>
          <cell r="E25">
            <v>134.32</v>
          </cell>
          <cell r="F25">
            <v>134.32</v>
          </cell>
        </row>
        <row r="26">
          <cell r="A26">
            <v>20126</v>
          </cell>
          <cell r="B26" t="str">
            <v>DEMOLICAO - PISO INTERTRAVADO C/ EMPILHAMENTO</v>
          </cell>
          <cell r="C26" t="str">
            <v>m2</v>
          </cell>
          <cell r="D26">
            <v>0</v>
          </cell>
          <cell r="E26">
            <v>5.68</v>
          </cell>
          <cell r="F26">
            <v>5.68</v>
          </cell>
        </row>
        <row r="27">
          <cell r="A27">
            <v>20127</v>
          </cell>
          <cell r="B27" t="str">
            <v>DEM.LAJE CONC. ARM.MANUAL C/TR.ATE CB.E CARGA (OC)</v>
          </cell>
          <cell r="C27" t="str">
            <v>m3</v>
          </cell>
          <cell r="D27">
            <v>0</v>
          </cell>
          <cell r="E27">
            <v>162.32</v>
          </cell>
          <cell r="F27">
            <v>162.32</v>
          </cell>
        </row>
        <row r="28">
          <cell r="A28">
            <v>20128</v>
          </cell>
          <cell r="B28" t="str">
            <v>DEM.PILAR CONC.ARM.MANUAL C/TR.ATE CB.E CARGA(OC)</v>
          </cell>
          <cell r="C28" t="str">
            <v>m3</v>
          </cell>
          <cell r="D28">
            <v>0</v>
          </cell>
          <cell r="E28">
            <v>182.61</v>
          </cell>
          <cell r="F28">
            <v>182.61</v>
          </cell>
        </row>
        <row r="29">
          <cell r="A29">
            <v>20129</v>
          </cell>
          <cell r="B29" t="str">
            <v>DEM.VIGAS CONC. ARM.MANUAL C/TR.ATE C.B. E CARGA</v>
          </cell>
          <cell r="C29" t="str">
            <v>m3</v>
          </cell>
          <cell r="D29">
            <v>0</v>
          </cell>
          <cell r="E29">
            <v>202.9</v>
          </cell>
          <cell r="F29">
            <v>202.9</v>
          </cell>
        </row>
        <row r="30">
          <cell r="A30">
            <v>20130</v>
          </cell>
          <cell r="B30" t="str">
            <v>DEMOLIÇÃO ALAMBRADO - POSTE CONCRETO/TELA/VIGA COM TR. ATE CB. E CARGA</v>
          </cell>
          <cell r="C30" t="str">
            <v>m</v>
          </cell>
          <cell r="D30">
            <v>0</v>
          </cell>
          <cell r="E30">
            <v>10.5</v>
          </cell>
          <cell r="F30">
            <v>10.5</v>
          </cell>
        </row>
        <row r="31">
          <cell r="A31">
            <v>20131</v>
          </cell>
          <cell r="B31" t="str">
            <v>DEM.FORRO PACOTE /ESTR.MAD.C/TR.ATE CB. E CARGA</v>
          </cell>
          <cell r="C31" t="str">
            <v>m2</v>
          </cell>
          <cell r="D31">
            <v>0</v>
          </cell>
          <cell r="E31">
            <v>3.25</v>
          </cell>
          <cell r="F31">
            <v>3.25</v>
          </cell>
        </row>
        <row r="32">
          <cell r="A32">
            <v>20132</v>
          </cell>
          <cell r="B32" t="str">
            <v>DEMOL.PISO CARPETE C/TRANSP.ATE CAM.BASC.E CARGA</v>
          </cell>
          <cell r="C32" t="str">
            <v>m2</v>
          </cell>
          <cell r="D32">
            <v>0</v>
          </cell>
          <cell r="E32">
            <v>0.81</v>
          </cell>
          <cell r="F32">
            <v>0.81</v>
          </cell>
        </row>
        <row r="33">
          <cell r="A33">
            <v>20133</v>
          </cell>
          <cell r="B33" t="str">
            <v>DEMOL.PISO VINILICO C/TRANSP.ATE CAM.BASC.E CARGA</v>
          </cell>
          <cell r="C33" t="str">
            <v>m2</v>
          </cell>
          <cell r="D33">
            <v>0</v>
          </cell>
          <cell r="E33">
            <v>3.05</v>
          </cell>
          <cell r="F33">
            <v>3.05</v>
          </cell>
        </row>
        <row r="34">
          <cell r="A34">
            <v>20134</v>
          </cell>
          <cell r="B34" t="str">
            <v>DEM.DE FORRO GESSO C/TRANSP.ATE CB.E CARGA</v>
          </cell>
          <cell r="C34" t="str">
            <v>m2</v>
          </cell>
          <cell r="D34">
            <v>0</v>
          </cell>
          <cell r="E34">
            <v>1.52</v>
          </cell>
          <cell r="F34">
            <v>1.52</v>
          </cell>
        </row>
        <row r="35">
          <cell r="A35">
            <v>20135</v>
          </cell>
          <cell r="B35" t="str">
            <v>DEM. ESTRUT. EM METALON PARA FORRO DE GESSO C/TR.CB E CARGA</v>
          </cell>
          <cell r="C35" t="str">
            <v>m2</v>
          </cell>
          <cell r="D35">
            <v>0.11</v>
          </cell>
          <cell r="E35">
            <v>1.77</v>
          </cell>
          <cell r="F35">
            <v>1.88</v>
          </cell>
        </row>
        <row r="36">
          <cell r="A36">
            <v>20136</v>
          </cell>
          <cell r="B36" t="str">
            <v>DEMOLICAO DE CAIBROS E RIPAS C/ TRANSP. ATÉ CB. E CARGA</v>
          </cell>
          <cell r="C36" t="str">
            <v>m2</v>
          </cell>
          <cell r="D36">
            <v>0</v>
          </cell>
          <cell r="E36">
            <v>2.92</v>
          </cell>
          <cell r="F36">
            <v>2.92</v>
          </cell>
        </row>
        <row r="37">
          <cell r="A37">
            <v>20137</v>
          </cell>
          <cell r="B37" t="str">
            <v>DEMOLIÇAO BACIA SANITARIA C/ TRANSP. ATÉ CB. E CARGA</v>
          </cell>
          <cell r="C37" t="str">
            <v>Un</v>
          </cell>
          <cell r="D37">
            <v>0</v>
          </cell>
          <cell r="E37">
            <v>2.19</v>
          </cell>
          <cell r="F37">
            <v>2.19</v>
          </cell>
        </row>
        <row r="38">
          <cell r="A38">
            <v>20138</v>
          </cell>
          <cell r="B38" t="str">
            <v>DEMOLIÇAO DE LAVATÓRIO C/ TRANSP. ATÉ CB. E CARGA</v>
          </cell>
          <cell r="C38" t="str">
            <v>Un</v>
          </cell>
          <cell r="D38">
            <v>0</v>
          </cell>
          <cell r="E38">
            <v>2.92</v>
          </cell>
          <cell r="F38">
            <v>2.92</v>
          </cell>
        </row>
        <row r="39">
          <cell r="A39">
            <v>20139</v>
          </cell>
          <cell r="B39" t="str">
            <v>DEMOLIÇAO DE BANCADAS C/ TRANSP. ATÉ CB. E CARGA</v>
          </cell>
          <cell r="C39" t="str">
            <v>m2</v>
          </cell>
          <cell r="D39">
            <v>0</v>
          </cell>
          <cell r="E39">
            <v>2.19</v>
          </cell>
          <cell r="F39">
            <v>2.19</v>
          </cell>
        </row>
        <row r="40">
          <cell r="A40">
            <v>20140</v>
          </cell>
          <cell r="B40" t="str">
            <v>DEMOLIÇAO DE VÁLVULA DE DESCARGA C/ TRANSP. ATÉ CB. E CARGA</v>
          </cell>
          <cell r="C40" t="str">
            <v>Un</v>
          </cell>
          <cell r="D40">
            <v>0</v>
          </cell>
          <cell r="E40">
            <v>5.83</v>
          </cell>
          <cell r="F40">
            <v>5.83</v>
          </cell>
        </row>
        <row r="41">
          <cell r="A41">
            <v>20141</v>
          </cell>
          <cell r="B41" t="str">
            <v>DEMOLIÇAO DE CAIXA DESCARGA EXTERNA C/ TRANSP. ATÉ CB. E CARGA</v>
          </cell>
          <cell r="C41" t="str">
            <v>Un</v>
          </cell>
          <cell r="D41">
            <v>0</v>
          </cell>
          <cell r="E41">
            <v>2.19</v>
          </cell>
          <cell r="F41">
            <v>2.19</v>
          </cell>
        </row>
        <row r="42">
          <cell r="A42">
            <v>20142</v>
          </cell>
          <cell r="B42" t="str">
            <v>DEMOLIÇAO DE MEIO FIO COM REAPROVEITAMENTO</v>
          </cell>
          <cell r="C42" t="str">
            <v>m</v>
          </cell>
          <cell r="D42">
            <v>0</v>
          </cell>
          <cell r="E42">
            <v>4.67</v>
          </cell>
          <cell r="F42">
            <v>4.67</v>
          </cell>
        </row>
        <row r="43">
          <cell r="A43">
            <v>20143</v>
          </cell>
          <cell r="B43" t="str">
            <v>DEM. MEIO FIO SEM REAPROV.C/TR.ATE C B E CARGA</v>
          </cell>
          <cell r="C43" t="str">
            <v>m</v>
          </cell>
          <cell r="D43">
            <v>0</v>
          </cell>
          <cell r="E43">
            <v>3.5</v>
          </cell>
          <cell r="F43">
            <v>3.5</v>
          </cell>
        </row>
        <row r="44">
          <cell r="A44">
            <v>20144</v>
          </cell>
          <cell r="B44" t="str">
            <v>DEMOLIÇÃO MANUAL DE PAVIM.ASFALTICO C/TR.ATE C.B E CARGA</v>
          </cell>
          <cell r="C44" t="str">
            <v>m2</v>
          </cell>
          <cell r="D44">
            <v>0</v>
          </cell>
          <cell r="E44">
            <v>4.55</v>
          </cell>
          <cell r="F44">
            <v>4.55</v>
          </cell>
        </row>
        <row r="45">
          <cell r="A45">
            <v>20145</v>
          </cell>
          <cell r="B45" t="str">
            <v>DEMOLIÇAO DE BACIA TURCA C/ TRANSP. ATÉ CB. E CARGA</v>
          </cell>
          <cell r="C45" t="str">
            <v>Un</v>
          </cell>
          <cell r="D45">
            <v>0</v>
          </cell>
          <cell r="E45">
            <v>4.38</v>
          </cell>
          <cell r="F45">
            <v>4.38</v>
          </cell>
        </row>
        <row r="46">
          <cell r="A46">
            <v>20146</v>
          </cell>
          <cell r="B46" t="str">
            <v>DEMOLIÇÃO DE MICTÓRIO C/ TRANSP. ATÉ CB. E CARGA</v>
          </cell>
          <cell r="C46" t="str">
            <v>Un</v>
          </cell>
          <cell r="D46">
            <v>0</v>
          </cell>
          <cell r="E46">
            <v>2.92</v>
          </cell>
          <cell r="F46">
            <v>2.92</v>
          </cell>
        </row>
        <row r="47">
          <cell r="A47">
            <v>20147</v>
          </cell>
          <cell r="B47" t="str">
            <v>DEMOLIÇÃO DE FORRO PVC  INCLUSIVE ESTRUTURA DE SUSTENTAÇÃO C/ TRANSP. ATÉ
CB. E CARGA</v>
          </cell>
          <cell r="C47" t="str">
            <v>m2</v>
          </cell>
          <cell r="D47">
            <v>0</v>
          </cell>
          <cell r="E47">
            <v>2.96</v>
          </cell>
          <cell r="F47">
            <v>2.96</v>
          </cell>
        </row>
        <row r="48">
          <cell r="A48">
            <v>20148</v>
          </cell>
          <cell r="B48" t="str">
            <v>DEMOLIÇÃO DE FORRO PVC ( SOMENTE O FORRO) C/ TRANSP. ATÉ CB. E CARGA</v>
          </cell>
          <cell r="C48" t="str">
            <v>m2</v>
          </cell>
          <cell r="D48">
            <v>0</v>
          </cell>
          <cell r="E48">
            <v>1.51</v>
          </cell>
          <cell r="F48">
            <v>1.51</v>
          </cell>
        </row>
        <row r="49">
          <cell r="A49">
            <v>20149</v>
          </cell>
          <cell r="B49" t="str">
            <v>DEM.DIVISÓRIAS PAINÉIS PRE-FABRIC.C/REAPROVEITAMENTO</v>
          </cell>
          <cell r="C49" t="str">
            <v>m2</v>
          </cell>
          <cell r="D49">
            <v>0</v>
          </cell>
          <cell r="E49">
            <v>3.35</v>
          </cell>
          <cell r="F49">
            <v>3.35</v>
          </cell>
        </row>
        <row r="50">
          <cell r="A50">
            <v>20151</v>
          </cell>
          <cell r="B50" t="str">
            <v>DEMOL.DIVISÓRIA EM PEDRA/CONC.C/TRANSP.ATE C.B.CARGA</v>
          </cell>
          <cell r="C50" t="str">
            <v>m2</v>
          </cell>
          <cell r="D50">
            <v>0</v>
          </cell>
          <cell r="E50">
            <v>4.38</v>
          </cell>
          <cell r="F50">
            <v>4.38</v>
          </cell>
        </row>
        <row r="51">
          <cell r="A51">
            <v>20155</v>
          </cell>
          <cell r="B51" t="str">
            <v>DEMOL.MURO/PAREDE PLACA PRÉ-MOLDADA C/TRANSP.C.B.E CARGA</v>
          </cell>
          <cell r="C51" t="str">
            <v>m2</v>
          </cell>
          <cell r="D51">
            <v>0</v>
          </cell>
          <cell r="E51">
            <v>3.68</v>
          </cell>
          <cell r="F51">
            <v>3.68</v>
          </cell>
        </row>
        <row r="52">
          <cell r="A52">
            <v>20157</v>
          </cell>
          <cell r="B52" t="str">
            <v>DEMOLIÇÃO CALHAS/ RUFOS EM CHAPA C/TR.AT.C.B.E CARGA</v>
          </cell>
          <cell r="C52" t="str">
            <v>m2</v>
          </cell>
          <cell r="D52">
            <v>0</v>
          </cell>
          <cell r="E52">
            <v>2.63</v>
          </cell>
          <cell r="F52">
            <v>2.63</v>
          </cell>
        </row>
        <row r="53">
          <cell r="A53">
            <v>20160</v>
          </cell>
          <cell r="B53" t="str">
            <v>DEMOLIÇÃO DE TELA DE ALAMBRADO C/ TRANSP. ATÉ CB. E CARGA</v>
          </cell>
          <cell r="C53" t="str">
            <v>m2</v>
          </cell>
          <cell r="D53">
            <v>0</v>
          </cell>
          <cell r="E53">
            <v>1.31</v>
          </cell>
          <cell r="F53">
            <v>1.31</v>
          </cell>
        </row>
        <row r="54">
          <cell r="A54">
            <v>20162</v>
          </cell>
          <cell r="B54" t="str">
            <v>DEMOLIÇÃO DAS INSTALAÇÕES ELÉTRICAS E AFINS C/ TRANSP. ATÉ CB. E CARGA</v>
          </cell>
          <cell r="C54" t="str">
            <v>H</v>
          </cell>
          <cell r="D54">
            <v>0</v>
          </cell>
          <cell r="E54">
            <v>10.15</v>
          </cell>
          <cell r="F54">
            <v>10.15</v>
          </cell>
        </row>
        <row r="55">
          <cell r="A55">
            <v>20163</v>
          </cell>
          <cell r="B55" t="str">
            <v>DEMOLIÇÃO DAS INSTALAÇÕES HIDROSANITÁRIAS E AFINS C/ TRANSP. ATÉ CB. E CARGA</v>
          </cell>
          <cell r="C55" t="str">
            <v>H</v>
          </cell>
          <cell r="D55">
            <v>0</v>
          </cell>
          <cell r="E55">
            <v>10.15</v>
          </cell>
          <cell r="F55">
            <v>10.15</v>
          </cell>
        </row>
        <row r="56">
          <cell r="A56">
            <v>20190</v>
          </cell>
          <cell r="B56" t="str">
            <v>LIMPEZA MECANICA DE TERRENO</v>
          </cell>
          <cell r="C56" t="str">
            <v>m2</v>
          </cell>
          <cell r="D56">
            <v>0.14000000000000001</v>
          </cell>
          <cell r="E56">
            <v>0</v>
          </cell>
          <cell r="F56">
            <v>0.14000000000000001</v>
          </cell>
        </row>
        <row r="57">
          <cell r="A57">
            <v>20200</v>
          </cell>
          <cell r="B57" t="str">
            <v>FERRAMENTAS (MANUAIS/ELÉTRICAS) E MATERIAL DE LIMPEZA PERMANENTE DA OBRA -
ÁREAS EDIFICADAS/COBERTAS/FECHADAS</v>
          </cell>
          <cell r="C57" t="str">
            <v>m2</v>
          </cell>
          <cell r="D57">
            <v>1.9</v>
          </cell>
          <cell r="E57">
            <v>0</v>
          </cell>
          <cell r="F57">
            <v>1.9</v>
          </cell>
        </row>
        <row r="58">
          <cell r="A58">
            <v>20201</v>
          </cell>
          <cell r="B58" t="str">
            <v>CORTE EM CAPOEIRA FINA A FOICE</v>
          </cell>
          <cell r="C58" t="str">
            <v>m2</v>
          </cell>
          <cell r="D58">
            <v>0</v>
          </cell>
          <cell r="E58">
            <v>0.54</v>
          </cell>
          <cell r="F58">
            <v>0.54</v>
          </cell>
        </row>
        <row r="59">
          <cell r="A59">
            <v>20202</v>
          </cell>
          <cell r="B59" t="str">
            <v>RASPAGEM E LIMPEZA MANUAL DO TERRENO</v>
          </cell>
          <cell r="C59" t="str">
            <v>m2</v>
          </cell>
          <cell r="D59">
            <v>0</v>
          </cell>
          <cell r="E59">
            <v>1.75</v>
          </cell>
          <cell r="F59">
            <v>1.75</v>
          </cell>
        </row>
        <row r="60">
          <cell r="A60">
            <v>20203</v>
          </cell>
          <cell r="B60" t="str">
            <v>CAPINA - (OBRAS CIVIS)</v>
          </cell>
          <cell r="C60" t="str">
            <v>m2</v>
          </cell>
          <cell r="D60">
            <v>0</v>
          </cell>
          <cell r="E60">
            <v>1.1399999999999999</v>
          </cell>
          <cell r="F60">
            <v>1.1399999999999999</v>
          </cell>
        </row>
        <row r="61">
          <cell r="A61">
            <v>20210</v>
          </cell>
          <cell r="B61" t="str">
            <v>BARRACÃO DE OBRAS PADRÃO GOINFRA ( BLOCOS,COBERTURAS, PASSARELAS E MÓVEIS
), COM ALOJAMENTO E LAVANDERIA , COM PINTURA, EM CONSONÂNCIA COM AS NR's, EM ESPECIAL A NR-18, INCLUSO INSTALAÇÕES ELÉTRICAS E HIDROSSANITÁRIAS - ( COM
REAPROVEITAMENTO 1 VEZ ).</v>
          </cell>
          <cell r="C61" t="str">
            <v>m2</v>
          </cell>
          <cell r="D61">
            <v>112.23</v>
          </cell>
          <cell r="E61">
            <v>38.18</v>
          </cell>
          <cell r="F61">
            <v>150.41</v>
          </cell>
        </row>
        <row r="62">
          <cell r="A62">
            <v>20212</v>
          </cell>
          <cell r="B62" t="str">
            <v>BARRACÃO DE OBRAS PADRÃO GOINFRA ( BLOCOS,COBERTURAS,PASSARELAS E MÓVEIS)
, SEM ALOJAMENTO E LAVANDERIA , COM PINTURA, EM CONSONÂNCIA COM AS NR's, EM
ESPECIAL A NR-18, INCLUSO INSTALAÇÕES ELÉTRICAS E HIDROSSANITÁRIAS - ( COM REAPROVEITAMENTO 1 VEZ ).</v>
          </cell>
          <cell r="C62" t="str">
            <v>m2</v>
          </cell>
          <cell r="D62">
            <v>124</v>
          </cell>
          <cell r="E62">
            <v>40.65</v>
          </cell>
          <cell r="F62">
            <v>164.65</v>
          </cell>
        </row>
        <row r="63">
          <cell r="A63">
            <v>20302</v>
          </cell>
          <cell r="B63" t="str">
            <v>DEPÓSITO PARA CIMENTO TIPO I  COM PINTURA PADRÃO GOINFRA (2,20 X 2,262M) A=4,98
M2 ( C/ REAPROV. 1 VEZ ) - INCLUSO PALETES</v>
          </cell>
          <cell r="C63" t="str">
            <v>Un</v>
          </cell>
          <cell r="D63">
            <v>722.77</v>
          </cell>
          <cell r="E63">
            <v>450.91</v>
          </cell>
          <cell r="F63">
            <v>1173.68</v>
          </cell>
        </row>
        <row r="64">
          <cell r="A64">
            <v>20303</v>
          </cell>
          <cell r="B64" t="str">
            <v>DEPÓSITO PARA CIMENTO TIPO II  COM PINTURA PADRÃO GOINFRA (3,30 X 3,30 M) A=10,89
M2 ( C/ REAPROV. 1 VEZ ) - INCLUSO PALETES</v>
          </cell>
          <cell r="C64" t="str">
            <v>un</v>
          </cell>
          <cell r="D64">
            <v>1173.06</v>
          </cell>
          <cell r="E64">
            <v>751.44</v>
          </cell>
          <cell r="F64">
            <v>1924.5</v>
          </cell>
        </row>
        <row r="65">
          <cell r="A65">
            <v>20400</v>
          </cell>
          <cell r="B65" t="str">
            <v>LIGAÇÃO PROVISÓRIA DE ÁGUA ( INCLUSO RETIRADA DO ESGOTO SANITÁRIO) - PD.
GOINFRA</v>
          </cell>
          <cell r="C65" t="str">
            <v>Un</v>
          </cell>
          <cell r="D65">
            <v>849.55</v>
          </cell>
          <cell r="E65">
            <v>1175.55</v>
          </cell>
          <cell r="F65">
            <v>2025.1</v>
          </cell>
        </row>
        <row r="66">
          <cell r="A66">
            <v>20501</v>
          </cell>
          <cell r="B66" t="str">
            <v>LIGAÇÃO PROVISÓRIA LUZ E FORÇA - PD. GOINFRA</v>
          </cell>
          <cell r="C66" t="str">
            <v>Un</v>
          </cell>
          <cell r="D66">
            <v>2249.39</v>
          </cell>
          <cell r="E66">
            <v>433.28</v>
          </cell>
          <cell r="F66">
            <v>2682.67</v>
          </cell>
        </row>
        <row r="67">
          <cell r="A67">
            <v>20600</v>
          </cell>
          <cell r="B67" t="str">
            <v>TAPUME EM CHAPA COMPENSADA RESINADA 6MM COM PORTÕES E FERRAGENS -
PADRÃO GOINFRA</v>
          </cell>
          <cell r="C67" t="str">
            <v>m2</v>
          </cell>
          <cell r="D67">
            <v>24.26</v>
          </cell>
          <cell r="E67">
            <v>11.16</v>
          </cell>
          <cell r="F67">
            <v>35.42</v>
          </cell>
        </row>
        <row r="68">
          <cell r="A68">
            <v>20701</v>
          </cell>
          <cell r="B68" t="str">
            <v>LOCAÇÃO DA OBRA, EXECUÇÃO DE GABARITO SEM REAPROVEITAMENTO, INCLUSO
PINTURA (FACE INTERNA DO RIPÃO 15CM) E PIQUETE COM TESTEMUNHA</v>
          </cell>
          <cell r="C68" t="str">
            <v>m2</v>
          </cell>
          <cell r="D68">
            <v>1.83</v>
          </cell>
          <cell r="E68">
            <v>1.03</v>
          </cell>
          <cell r="F68">
            <v>2.86</v>
          </cell>
        </row>
        <row r="69">
          <cell r="A69">
            <v>20702</v>
          </cell>
          <cell r="B69" t="str">
            <v>LOCAÇÃO DE OBRAS DE PEQUENO PORTE COM CAVALETE, INCLUSO PINTURA ( FACE
INTERNA DO SARRAFO 10CM) E PIQUETE COM TESTEMUNHA</v>
          </cell>
          <cell r="C69" t="str">
            <v>m2</v>
          </cell>
          <cell r="D69">
            <v>1.82</v>
          </cell>
          <cell r="E69">
            <v>1.01</v>
          </cell>
          <cell r="F69">
            <v>2.83</v>
          </cell>
        </row>
        <row r="70">
          <cell r="A70">
            <v>20703</v>
          </cell>
          <cell r="B70" t="str">
            <v>LOCAÇÃO DE PRAÇA, QUADRA, IMPLANTAÇÃO UTILIZANDO CAVALETE, INCLUSO PIQUETE
COM TESTEMUNHA</v>
          </cell>
          <cell r="C70" t="str">
            <v>m2</v>
          </cell>
          <cell r="D70">
            <v>0.13</v>
          </cell>
          <cell r="E70">
            <v>7.0000000000000007E-2</v>
          </cell>
          <cell r="F70">
            <v>0.2</v>
          </cell>
        </row>
        <row r="71">
          <cell r="A71">
            <v>20801</v>
          </cell>
          <cell r="B71" t="str">
            <v>ABERTURA DE POÇOS (CISTERNA) - ÁGUA POTÁVEL</v>
          </cell>
          <cell r="C71" t="str">
            <v>m</v>
          </cell>
          <cell r="D71">
            <v>0</v>
          </cell>
          <cell r="E71">
            <v>116.45</v>
          </cell>
          <cell r="F71">
            <v>116.45</v>
          </cell>
        </row>
        <row r="72">
          <cell r="A72">
            <v>20807</v>
          </cell>
          <cell r="B72" t="str">
            <v>REVESTIMENTO DE POCOS (CISTERNA) C/TUBOS</v>
          </cell>
          <cell r="C72" t="str">
            <v>m</v>
          </cell>
          <cell r="D72">
            <v>180</v>
          </cell>
          <cell r="E72">
            <v>44.03</v>
          </cell>
          <cell r="F72">
            <v>224.03</v>
          </cell>
        </row>
        <row r="73">
          <cell r="A73">
            <v>20808</v>
          </cell>
          <cell r="B73" t="str">
            <v>LAJE CIRCULAR PARA POÇOS (CISTERNA) COM ENCABEÇAMENTO</v>
          </cell>
          <cell r="C73" t="str">
            <v>Un</v>
          </cell>
          <cell r="D73">
            <v>148.58000000000001</v>
          </cell>
          <cell r="E73">
            <v>156.49</v>
          </cell>
          <cell r="F73">
            <v>305.07</v>
          </cell>
        </row>
        <row r="74">
          <cell r="A74">
            <v>21001</v>
          </cell>
          <cell r="B74" t="str">
            <v>CONSTRUÇÃO DE BANDEJA SALVA VIDAS PRIMÁRIA DE MADEIRA - LARGURA 2,50M</v>
          </cell>
          <cell r="C74" t="str">
            <v>m</v>
          </cell>
          <cell r="D74">
            <v>147.75</v>
          </cell>
          <cell r="E74">
            <v>33.86</v>
          </cell>
          <cell r="F74">
            <v>181.61</v>
          </cell>
        </row>
        <row r="75">
          <cell r="A75">
            <v>21002</v>
          </cell>
          <cell r="B75" t="str">
            <v>CONSTRUÇÃO DE BANDEJA SALVA VIDAS SECUNDÁRIA DE MADEIRA - LARGURA 1,40M</v>
          </cell>
          <cell r="C75" t="str">
            <v>m</v>
          </cell>
          <cell r="D75">
            <v>93.2</v>
          </cell>
          <cell r="E75">
            <v>31.6</v>
          </cell>
          <cell r="F75">
            <v>124.8</v>
          </cell>
        </row>
        <row r="76">
          <cell r="A76">
            <v>21003</v>
          </cell>
          <cell r="B76" t="str">
            <v>CONSTRUÇÃO DE BANDEJA SALVA VIDAS TERCIÁRIA DE MADEIRA - LARGURA 2,20M</v>
          </cell>
          <cell r="C76" t="str">
            <v>m</v>
          </cell>
          <cell r="D76">
            <v>134.66</v>
          </cell>
          <cell r="E76">
            <v>33.24</v>
          </cell>
          <cell r="F76">
            <v>167.9</v>
          </cell>
        </row>
        <row r="77">
          <cell r="A77">
            <v>21301</v>
          </cell>
          <cell r="B77" t="str">
            <v>PLACA DE OBRA PLOTADA EM CHAPA METÁLICA 26 , AFIXADA EM CAVALETES DE MADEIRA
DE LEI (VIGOTAS 6X12CM) - PADRÃO GOINFRA</v>
          </cell>
          <cell r="C77" t="str">
            <v>m2</v>
          </cell>
          <cell r="D77">
            <v>134.01</v>
          </cell>
          <cell r="E77">
            <v>1.82</v>
          </cell>
          <cell r="F77">
            <v>135.83000000000001</v>
          </cell>
        </row>
        <row r="78">
          <cell r="A78">
            <v>21399</v>
          </cell>
          <cell r="B78" t="str">
            <v>CONSUMO DE ESGOTO</v>
          </cell>
          <cell r="C78" t="str">
            <v>m3</v>
          </cell>
          <cell r="D78">
            <v>7.16</v>
          </cell>
          <cell r="E78">
            <v>0</v>
          </cell>
          <cell r="F78">
            <v>7.16</v>
          </cell>
        </row>
        <row r="79">
          <cell r="A79">
            <v>21400</v>
          </cell>
          <cell r="B79" t="str">
            <v>CONSUMO DE ÁGUA</v>
          </cell>
          <cell r="C79" t="str">
            <v>m3</v>
          </cell>
          <cell r="D79">
            <v>8.9600000000000009</v>
          </cell>
          <cell r="E79">
            <v>0</v>
          </cell>
          <cell r="F79">
            <v>8.9600000000000009</v>
          </cell>
        </row>
        <row r="80">
          <cell r="A80">
            <v>21401</v>
          </cell>
          <cell r="B80" t="str">
            <v>CONSUMO DE ENERGIA ELÉTRICA</v>
          </cell>
          <cell r="C80" t="str">
            <v>KWH</v>
          </cell>
          <cell r="D80">
            <v>0.78</v>
          </cell>
          <cell r="E80">
            <v>0</v>
          </cell>
          <cell r="F80">
            <v>0.78</v>
          </cell>
        </row>
        <row r="81">
          <cell r="A81">
            <v>21601</v>
          </cell>
          <cell r="B81" t="str">
            <v>EPI/PCMAT/PCMSO/EXAMES/TREINAMENTOS/VISITAS (&gt;= 20 EMPREGADOS) - ÁREAS
EDIFICADAS/COBERTAS/FECHADAS</v>
          </cell>
          <cell r="C81" t="str">
            <v>m2</v>
          </cell>
          <cell r="D81">
            <v>16.5</v>
          </cell>
          <cell r="E81">
            <v>0</v>
          </cell>
          <cell r="F81">
            <v>16.5</v>
          </cell>
        </row>
        <row r="82">
          <cell r="A82">
            <v>21602</v>
          </cell>
          <cell r="B82" t="str">
            <v>EPI/PPRA/PCMSO/EXAMES/TREINAMENTOS/VISITAS (&lt; 20 EMPREGADOS) - ÁREAS
EDIFICADAS/COBERTAS/FECHADAS</v>
          </cell>
          <cell r="C82" t="str">
            <v>m2</v>
          </cell>
          <cell r="D82">
            <v>16.36</v>
          </cell>
          <cell r="E82">
            <v>0</v>
          </cell>
          <cell r="F82">
            <v>16.36</v>
          </cell>
        </row>
        <row r="83">
          <cell r="A83">
            <v>165</v>
          </cell>
          <cell r="B83" t="str">
            <v>TRANSPORTES</v>
          </cell>
        </row>
        <row r="84">
          <cell r="A84">
            <v>30000</v>
          </cell>
          <cell r="B84" t="str">
            <v>TRANSPORTES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30101</v>
          </cell>
          <cell r="B85" t="str">
            <v>TRANSPORTE DE ENTULHO EM CAMINHÃO  INCLUSO A CARGA MANUAL</v>
          </cell>
          <cell r="C85" t="str">
            <v>m3</v>
          </cell>
          <cell r="D85">
            <v>23.99</v>
          </cell>
          <cell r="E85">
            <v>6.3</v>
          </cell>
          <cell r="F85">
            <v>30.29</v>
          </cell>
        </row>
        <row r="86">
          <cell r="A86">
            <v>30104</v>
          </cell>
          <cell r="B86" t="str">
            <v>TRANSPORTE DE ENTULHO CAÇAMBA ESTACIONÁRIA SEM CARGA</v>
          </cell>
          <cell r="C86" t="str">
            <v>m3</v>
          </cell>
          <cell r="D86">
            <v>46.67</v>
          </cell>
          <cell r="E86">
            <v>0</v>
          </cell>
          <cell r="F86">
            <v>46.67</v>
          </cell>
        </row>
        <row r="87">
          <cell r="A87">
            <v>30105</v>
          </cell>
          <cell r="B87" t="str">
            <v>TRANSPORTE DE ENTULHO EM CAÇAMBA ESTACIONÁRIA  INCLUSO A CARGA MANUAL</v>
          </cell>
          <cell r="C87" t="str">
            <v>m3</v>
          </cell>
          <cell r="D87">
            <v>46.67</v>
          </cell>
          <cell r="E87">
            <v>5.69</v>
          </cell>
          <cell r="F87">
            <v>52.36</v>
          </cell>
        </row>
        <row r="88">
          <cell r="A88">
            <v>30106</v>
          </cell>
          <cell r="B88" t="str">
            <v>TRANSPORTE DE ENTULHO EM CAMINHÃO SEM CARGA</v>
          </cell>
          <cell r="C88" t="str">
            <v>m3</v>
          </cell>
          <cell r="D88">
            <v>23.99</v>
          </cell>
          <cell r="E88">
            <v>0</v>
          </cell>
          <cell r="F88">
            <v>23.99</v>
          </cell>
        </row>
        <row r="89">
          <cell r="A89">
            <v>30110</v>
          </cell>
          <cell r="B89" t="str">
            <v>TRANSPORTE DE MATERIAIS/EQUIPAMENTOS/OUTROS ( INCLUSIVE OS DA MOBILIZAÇÃO E DESMOBILIZAÇÃO ) - CAMINHÃO CARROCERIA MADEIRA 15 T ( INCLUSO NO VALOR O
RETORNO )</v>
          </cell>
          <cell r="C89" t="str">
            <v>tkm</v>
          </cell>
          <cell r="D89">
            <v>0.42</v>
          </cell>
          <cell r="E89">
            <v>0</v>
          </cell>
          <cell r="F89">
            <v>0.42</v>
          </cell>
        </row>
        <row r="90">
          <cell r="A90">
            <v>30112</v>
          </cell>
          <cell r="B90" t="str">
            <v>CARGA DOS MATERIAIS/EQUIPAMENTOS/OUTROS ( INCLUSO HORA IMPRODUTIVA DO
CAMINHÃO)</v>
          </cell>
          <cell r="C90" t="str">
            <v>un</v>
          </cell>
          <cell r="D90">
            <v>47.24</v>
          </cell>
          <cell r="E90">
            <v>53.74</v>
          </cell>
          <cell r="F90">
            <v>100.98</v>
          </cell>
        </row>
        <row r="91">
          <cell r="A91">
            <v>30113</v>
          </cell>
          <cell r="B91" t="str">
            <v>DESCARGA DOS MATERIAIS/EQUIPAMENTOS/OUTROS ( INCLUSO HORA IMPRODUTIVA DO
CAMINHÃO)</v>
          </cell>
          <cell r="C91" t="str">
            <v>un</v>
          </cell>
          <cell r="D91">
            <v>47.24</v>
          </cell>
          <cell r="E91">
            <v>53.74</v>
          </cell>
          <cell r="F91">
            <v>100.98</v>
          </cell>
        </row>
        <row r="92">
          <cell r="A92">
            <v>30114</v>
          </cell>
          <cell r="B92" t="str">
            <v>MOBILIZAÇÃO DO CANTEIRO DE OBRAS - INCLUSIVE CARGA E DESCARGA E A HORA
IMPRODUTIVA DO CAMINHÃO - ( EXCLUSO O TRANSPORTE )</v>
          </cell>
          <cell r="C92" t="str">
            <v>un</v>
          </cell>
          <cell r="D92">
            <v>94.49</v>
          </cell>
          <cell r="E92">
            <v>107.48</v>
          </cell>
          <cell r="F92">
            <v>201.97</v>
          </cell>
        </row>
        <row r="93">
          <cell r="A93">
            <v>30116</v>
          </cell>
          <cell r="B93" t="str">
            <v>DESMOBILIZAÇÃO DO CANTEIRO DE OBRAS - INCLUSIVE CARGA E DESCARGA E A HORA
IMPRODUTIVA DO CAMINHÃO - ( EXCLUSO O TRANSPORTE )</v>
          </cell>
          <cell r="C93" t="str">
            <v>un</v>
          </cell>
          <cell r="D93">
            <v>94.49</v>
          </cell>
          <cell r="E93">
            <v>107.48</v>
          </cell>
          <cell r="F93">
            <v>201.97</v>
          </cell>
        </row>
        <row r="94">
          <cell r="A94">
            <v>166</v>
          </cell>
          <cell r="B94" t="str">
            <v>SERVIÇO EM TERRA</v>
          </cell>
        </row>
        <row r="95">
          <cell r="A95">
            <v>40000</v>
          </cell>
          <cell r="B95" t="str">
            <v>SERVICO EM TERRA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40101</v>
          </cell>
          <cell r="B96" t="str">
            <v>ESCAVACAO MANUAL DE VALAS &lt; 1 MTS. (OBRAS CIVIS)</v>
          </cell>
          <cell r="C96" t="str">
            <v>m3</v>
          </cell>
          <cell r="D96">
            <v>0</v>
          </cell>
          <cell r="E96">
            <v>22.45</v>
          </cell>
          <cell r="F96">
            <v>22.45</v>
          </cell>
        </row>
        <row r="97">
          <cell r="A97">
            <v>40103</v>
          </cell>
          <cell r="B97" t="str">
            <v>ESCAVAÇAO MANUAL DE VALAS PROF.1 A 2 M</v>
          </cell>
          <cell r="C97" t="str">
            <v>m3</v>
          </cell>
          <cell r="D97">
            <v>0</v>
          </cell>
          <cell r="E97">
            <v>28.43</v>
          </cell>
          <cell r="F97">
            <v>28.43</v>
          </cell>
        </row>
        <row r="98">
          <cell r="A98">
            <v>40104</v>
          </cell>
          <cell r="B98" t="str">
            <v>ESCAVAÇAO MANUAL DE VALAS PROF. 2 A 4 M</v>
          </cell>
          <cell r="C98" t="str">
            <v>m3</v>
          </cell>
          <cell r="D98">
            <v>0</v>
          </cell>
          <cell r="E98">
            <v>31.94</v>
          </cell>
          <cell r="F98">
            <v>31.94</v>
          </cell>
        </row>
        <row r="99">
          <cell r="A99">
            <v>40902</v>
          </cell>
          <cell r="B99" t="str">
            <v>REATERRO COM APILOAMENTO</v>
          </cell>
          <cell r="C99" t="str">
            <v>m3</v>
          </cell>
          <cell r="D99">
            <v>0</v>
          </cell>
          <cell r="E99">
            <v>14.88</v>
          </cell>
          <cell r="F99">
            <v>14.88</v>
          </cell>
        </row>
        <row r="100">
          <cell r="A100">
            <v>40904</v>
          </cell>
          <cell r="B100" t="str">
            <v>REATERRO COM APILOAMENTO MECÂNICO</v>
          </cell>
          <cell r="C100" t="str">
            <v>m3</v>
          </cell>
          <cell r="D100">
            <v>0.49</v>
          </cell>
          <cell r="E100">
            <v>2.12</v>
          </cell>
          <cell r="F100">
            <v>2.61</v>
          </cell>
        </row>
        <row r="101">
          <cell r="A101">
            <v>40905</v>
          </cell>
          <cell r="B101" t="str">
            <v>APILOAMENTO MECÂNICO</v>
          </cell>
          <cell r="C101" t="str">
            <v>m2</v>
          </cell>
          <cell r="D101">
            <v>0.1</v>
          </cell>
          <cell r="E101">
            <v>0.21</v>
          </cell>
          <cell r="F101">
            <v>0.31</v>
          </cell>
        </row>
        <row r="102">
          <cell r="A102">
            <v>41001</v>
          </cell>
          <cell r="B102" t="str">
            <v>ESC.CAMPO ABERTO C/TRANP.MANUAL DE TERRA(OC)</v>
          </cell>
          <cell r="C102" t="str">
            <v>m3</v>
          </cell>
          <cell r="D102">
            <v>0</v>
          </cell>
          <cell r="E102">
            <v>25.64</v>
          </cell>
          <cell r="F102">
            <v>25.64</v>
          </cell>
        </row>
        <row r="103">
          <cell r="A103">
            <v>41002</v>
          </cell>
          <cell r="B103" t="str">
            <v>APILOAMENTO</v>
          </cell>
          <cell r="C103" t="str">
            <v>m2</v>
          </cell>
          <cell r="D103">
            <v>0</v>
          </cell>
          <cell r="E103">
            <v>3.5</v>
          </cell>
          <cell r="F103">
            <v>3.5</v>
          </cell>
        </row>
        <row r="104">
          <cell r="A104">
            <v>41003</v>
          </cell>
          <cell r="B104" t="str">
            <v>ATERRO INTERNO SEM APILOAM.C/TR.EM CARRINHO MÃO</v>
          </cell>
          <cell r="C104" t="str">
            <v>m3</v>
          </cell>
          <cell r="D104">
            <v>0</v>
          </cell>
          <cell r="E104">
            <v>17.5</v>
          </cell>
          <cell r="F104">
            <v>17.5</v>
          </cell>
        </row>
        <row r="105">
          <cell r="A105">
            <v>41004</v>
          </cell>
          <cell r="B105" t="str">
            <v>ESCAVACAO MECANICA</v>
          </cell>
          <cell r="C105" t="str">
            <v>m3</v>
          </cell>
          <cell r="D105">
            <v>1.29</v>
          </cell>
          <cell r="E105">
            <v>0</v>
          </cell>
          <cell r="F105">
            <v>1.29</v>
          </cell>
        </row>
        <row r="106">
          <cell r="A106">
            <v>41005</v>
          </cell>
          <cell r="B106" t="str">
            <v>CARGA MECANIZADA</v>
          </cell>
          <cell r="C106" t="str">
            <v>m3</v>
          </cell>
          <cell r="D106">
            <v>0.88</v>
          </cell>
          <cell r="E106">
            <v>0</v>
          </cell>
          <cell r="F106">
            <v>0.88</v>
          </cell>
        </row>
        <row r="107">
          <cell r="A107">
            <v>41006</v>
          </cell>
          <cell r="B107" t="str">
            <v>TRANSPORTE DE MATERIAL ESCAVADO M3.KM</v>
          </cell>
          <cell r="C107" t="str">
            <v>m3km</v>
          </cell>
          <cell r="D107">
            <v>1.56</v>
          </cell>
          <cell r="E107">
            <v>0</v>
          </cell>
          <cell r="F107">
            <v>1.56</v>
          </cell>
        </row>
        <row r="108">
          <cell r="A108">
            <v>41007</v>
          </cell>
          <cell r="B108" t="str">
            <v>ESPALHAMENTO MECANICO</v>
          </cell>
          <cell r="C108" t="str">
            <v>m2</v>
          </cell>
          <cell r="D108">
            <v>0.23</v>
          </cell>
          <cell r="E108">
            <v>0</v>
          </cell>
          <cell r="F108">
            <v>0.23</v>
          </cell>
        </row>
        <row r="109">
          <cell r="A109">
            <v>41008</v>
          </cell>
          <cell r="B109" t="str">
            <v>COMPACTAÇÃO MECÂNICA COM CONTROLE DA UMIDADE (95% PN)</v>
          </cell>
          <cell r="C109" t="str">
            <v>m3</v>
          </cell>
          <cell r="D109">
            <v>2.74</v>
          </cell>
          <cell r="E109">
            <v>0</v>
          </cell>
          <cell r="F109">
            <v>2.74</v>
          </cell>
        </row>
        <row r="110">
          <cell r="A110">
            <v>41009</v>
          </cell>
          <cell r="B110" t="str">
            <v>COMPACTAÇÃO MECÂNICA SEM CONTROLE LABORATÓRIO</v>
          </cell>
          <cell r="C110" t="str">
            <v>m3</v>
          </cell>
          <cell r="D110">
            <v>1.26</v>
          </cell>
          <cell r="E110">
            <v>0</v>
          </cell>
          <cell r="F110">
            <v>1.26</v>
          </cell>
        </row>
        <row r="111">
          <cell r="A111">
            <v>41010</v>
          </cell>
          <cell r="B111" t="str">
            <v>TRANSPORTE COM LÂMINA ATE 100 M - (OBRAS CIVIS)</v>
          </cell>
          <cell r="C111" t="str">
            <v>m3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41012</v>
          </cell>
          <cell r="B112" t="str">
            <v>INDENIZAÇÃO DE JAZIDA</v>
          </cell>
          <cell r="C112" t="str">
            <v>m3</v>
          </cell>
          <cell r="D112">
            <v>5</v>
          </cell>
          <cell r="E112">
            <v>0</v>
          </cell>
          <cell r="F112">
            <v>5</v>
          </cell>
        </row>
        <row r="113">
          <cell r="A113">
            <v>41140</v>
          </cell>
          <cell r="B113" t="str">
            <v>REGULARIZAÇÃO DO TERRENO SEM APILOAMENTO COM TRANSPORTE MANUAL DA TERRA
ESCAVADA</v>
          </cell>
          <cell r="C113" t="str">
            <v>m2</v>
          </cell>
          <cell r="D113">
            <v>0</v>
          </cell>
          <cell r="E113">
            <v>1.74</v>
          </cell>
          <cell r="F113">
            <v>1.74</v>
          </cell>
        </row>
        <row r="114">
          <cell r="A114">
            <v>41160</v>
          </cell>
          <cell r="B114" t="str">
            <v>SOLO CIMENTO 1:12</v>
          </cell>
          <cell r="C114" t="str">
            <v>m3</v>
          </cell>
          <cell r="D114">
            <v>55.15</v>
          </cell>
          <cell r="E114">
            <v>42.34</v>
          </cell>
          <cell r="F114">
            <v>97.49</v>
          </cell>
        </row>
        <row r="115">
          <cell r="A115">
            <v>167</v>
          </cell>
          <cell r="B115" t="str">
            <v>FUNDAÇÕES E SONDAGENS</v>
          </cell>
        </row>
        <row r="116">
          <cell r="A116">
            <v>50000</v>
          </cell>
          <cell r="B116" t="str">
            <v>FUNDACOES E SONDAGENS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50101</v>
          </cell>
          <cell r="B117" t="str">
            <v>SONDAGENS P/INTERIOR - (OBRAS CIVIS)</v>
          </cell>
          <cell r="C117" t="str">
            <v>m</v>
          </cell>
          <cell r="D117">
            <v>61.03</v>
          </cell>
          <cell r="E117">
            <v>0</v>
          </cell>
          <cell r="F117">
            <v>61.03</v>
          </cell>
        </row>
        <row r="118">
          <cell r="A118">
            <v>50102</v>
          </cell>
          <cell r="B118" t="str">
            <v>TRANSPORTE EQUIPAMENTOS P/SONDAGEM ( INCLUSO NO VALOR O RETORNO)</v>
          </cell>
          <cell r="C118" t="str">
            <v>Km</v>
          </cell>
          <cell r="D118">
            <v>3.36</v>
          </cell>
          <cell r="E118">
            <v>0</v>
          </cell>
          <cell r="F118">
            <v>3.36</v>
          </cell>
        </row>
        <row r="119">
          <cell r="A119">
            <v>50103</v>
          </cell>
          <cell r="B119" t="str">
            <v>SONDAGENS P/GOIANIA - (OBRAS CIVIS)</v>
          </cell>
          <cell r="C119" t="str">
            <v>m</v>
          </cell>
          <cell r="D119">
            <v>50</v>
          </cell>
          <cell r="E119">
            <v>0</v>
          </cell>
          <cell r="F119">
            <v>50</v>
          </cell>
        </row>
        <row r="120">
          <cell r="A120">
            <v>50201</v>
          </cell>
          <cell r="B120" t="str">
            <v>EMBASAMENTO COM TIJOLO COMUM</v>
          </cell>
          <cell r="C120" t="str">
            <v>m3</v>
          </cell>
          <cell r="D120">
            <v>280.49</v>
          </cell>
          <cell r="E120">
            <v>181.91</v>
          </cell>
          <cell r="F120">
            <v>462.4</v>
          </cell>
        </row>
        <row r="121">
          <cell r="A121">
            <v>50204</v>
          </cell>
          <cell r="B121" t="str">
            <v>EMBASAMENTO COM PEDRA MARROADA</v>
          </cell>
          <cell r="C121" t="str">
            <v>m3</v>
          </cell>
          <cell r="D121">
            <v>162.33000000000001</v>
          </cell>
          <cell r="E121">
            <v>162.44999999999999</v>
          </cell>
          <cell r="F121">
            <v>324.77999999999997</v>
          </cell>
        </row>
        <row r="122">
          <cell r="A122">
            <v>50250</v>
          </cell>
          <cell r="B122" t="str">
            <v>TRAÇO DE CONCRETO</v>
          </cell>
          <cell r="C122" t="str">
            <v>Un</v>
          </cell>
          <cell r="D122">
            <v>780</v>
          </cell>
          <cell r="E122">
            <v>0</v>
          </cell>
          <cell r="F122">
            <v>780</v>
          </cell>
        </row>
        <row r="123">
          <cell r="A123">
            <v>50251</v>
          </cell>
          <cell r="B123" t="str">
            <v>CORPO DE PROVA</v>
          </cell>
          <cell r="C123" t="str">
            <v>Un</v>
          </cell>
          <cell r="D123">
            <v>10</v>
          </cell>
          <cell r="E123">
            <v>0</v>
          </cell>
          <cell r="F123">
            <v>10</v>
          </cell>
        </row>
        <row r="124">
          <cell r="A124">
            <v>50301</v>
          </cell>
          <cell r="B124" t="str">
            <v>ESTACA A TRADO DIAM.25 CM SEM FERRO</v>
          </cell>
          <cell r="C124" t="str">
            <v>M</v>
          </cell>
          <cell r="D124">
            <v>12.65</v>
          </cell>
          <cell r="E124">
            <v>16.95</v>
          </cell>
          <cell r="F124">
            <v>29.6</v>
          </cell>
        </row>
        <row r="125">
          <cell r="A125">
            <v>50302</v>
          </cell>
          <cell r="B125" t="str">
            <v>ESTACA A TRADO DIAM.30 CM SEM FERRO</v>
          </cell>
          <cell r="C125" t="str">
            <v>M</v>
          </cell>
          <cell r="D125">
            <v>18.239999999999998</v>
          </cell>
          <cell r="E125">
            <v>24.4</v>
          </cell>
          <cell r="F125">
            <v>42.64</v>
          </cell>
        </row>
        <row r="126">
          <cell r="A126">
            <v>50620</v>
          </cell>
          <cell r="B126" t="str">
            <v>PEDRA MARROADA COM LANCAMENTO</v>
          </cell>
          <cell r="C126" t="str">
            <v>m3</v>
          </cell>
          <cell r="D126">
            <v>85.36</v>
          </cell>
          <cell r="E126">
            <v>26.69</v>
          </cell>
          <cell r="F126">
            <v>112.05</v>
          </cell>
        </row>
        <row r="127">
          <cell r="A127">
            <v>50901</v>
          </cell>
          <cell r="B127" t="str">
            <v>ESCAVACAO MANUAL DE VALAS (SAPATAS/BLOCOS)</v>
          </cell>
          <cell r="C127" t="str">
            <v>m3</v>
          </cell>
          <cell r="D127">
            <v>0</v>
          </cell>
          <cell r="E127">
            <v>28.43</v>
          </cell>
          <cell r="F127">
            <v>28.43</v>
          </cell>
        </row>
        <row r="128">
          <cell r="A128">
            <v>50902</v>
          </cell>
          <cell r="B128" t="str">
            <v>APILOAMENTO (BLOCOS/SAPATAS)</v>
          </cell>
          <cell r="C128" t="str">
            <v>m2</v>
          </cell>
          <cell r="D128">
            <v>0</v>
          </cell>
          <cell r="E128">
            <v>3.5</v>
          </cell>
          <cell r="F128">
            <v>3.5</v>
          </cell>
        </row>
        <row r="129">
          <cell r="A129">
            <v>50903</v>
          </cell>
          <cell r="B129" t="str">
            <v>REATERRO C/APILOAMENTO (BLOCOS/SAPATAS)</v>
          </cell>
          <cell r="C129" t="str">
            <v>m3</v>
          </cell>
          <cell r="D129">
            <v>0</v>
          </cell>
          <cell r="E129">
            <v>14.88</v>
          </cell>
          <cell r="F129">
            <v>14.88</v>
          </cell>
        </row>
        <row r="130">
          <cell r="A130">
            <v>50905</v>
          </cell>
          <cell r="B130" t="str">
            <v>REATERRO C/APILOAMENTO MECÂNICO (BLOCOS/SAPATAS)</v>
          </cell>
          <cell r="C130" t="str">
            <v>m3</v>
          </cell>
          <cell r="D130">
            <v>0.49</v>
          </cell>
          <cell r="E130">
            <v>2.12</v>
          </cell>
          <cell r="F130">
            <v>2.61</v>
          </cell>
        </row>
        <row r="131">
          <cell r="A131">
            <v>50907</v>
          </cell>
          <cell r="B131" t="str">
            <v>APILOAMENTO MECÂNICO (BLOCOS/SAPATAS)</v>
          </cell>
          <cell r="C131" t="str">
            <v>m2</v>
          </cell>
          <cell r="D131">
            <v>0.1</v>
          </cell>
          <cell r="E131">
            <v>0.21</v>
          </cell>
          <cell r="F131">
            <v>0.31</v>
          </cell>
        </row>
        <row r="132">
          <cell r="A132">
            <v>51001</v>
          </cell>
          <cell r="B132" t="str">
            <v>ESCAVACAO TUBULOES A CEU ABERTO - (OBRAS CIVIS)</v>
          </cell>
          <cell r="C132" t="str">
            <v>m3</v>
          </cell>
          <cell r="D132">
            <v>0</v>
          </cell>
          <cell r="E132">
            <v>162.30000000000001</v>
          </cell>
          <cell r="F132">
            <v>162.30000000000001</v>
          </cell>
        </row>
        <row r="133">
          <cell r="A133">
            <v>51002</v>
          </cell>
          <cell r="B133" t="str">
            <v>ALARGAMENTO DE BASE PARA TUBULOES - (OBRAS CIVIS)</v>
          </cell>
          <cell r="C133" t="str">
            <v>m3</v>
          </cell>
          <cell r="D133">
            <v>0</v>
          </cell>
          <cell r="E133">
            <v>147.56</v>
          </cell>
          <cell r="F133">
            <v>147.56</v>
          </cell>
        </row>
        <row r="134">
          <cell r="A134">
            <v>51009</v>
          </cell>
          <cell r="B134" t="str">
            <v>FORMA TABUA PINHO P/FUNDACOES U=3V - (OBRAS CIVIS)</v>
          </cell>
          <cell r="C134" t="str">
            <v>m2</v>
          </cell>
          <cell r="D134">
            <v>14.38</v>
          </cell>
          <cell r="E134">
            <v>29.52</v>
          </cell>
          <cell r="F134">
            <v>43.9</v>
          </cell>
        </row>
        <row r="135">
          <cell r="A135">
            <v>51015</v>
          </cell>
          <cell r="B135" t="str">
            <v>PREPARO COM BETONEIRA E TRANSPORTE MANUAL  DE CONCRETO FCK-15 - (O.C.)</v>
          </cell>
          <cell r="C135" t="str">
            <v>m3</v>
          </cell>
          <cell r="D135">
            <v>257.07</v>
          </cell>
          <cell r="E135">
            <v>51.92</v>
          </cell>
          <cell r="F135">
            <v>308.99</v>
          </cell>
        </row>
        <row r="136">
          <cell r="A136">
            <v>51017</v>
          </cell>
          <cell r="B136" t="str">
            <v>PREPARO COM BETONEIRA E TRANSPORTE MANUAL DE CONCRETO FCK-20  - (O.C.)</v>
          </cell>
          <cell r="C136" t="str">
            <v>m3</v>
          </cell>
          <cell r="D136">
            <v>262.41000000000003</v>
          </cell>
          <cell r="E136">
            <v>51.92</v>
          </cell>
          <cell r="F136">
            <v>314.33</v>
          </cell>
        </row>
        <row r="137">
          <cell r="A137">
            <v>51020</v>
          </cell>
          <cell r="B137" t="str">
            <v>CONCRETO USINADO BOMBEAVEL FCK-15  - (O.C.)</v>
          </cell>
          <cell r="C137" t="str">
            <v>m3</v>
          </cell>
          <cell r="D137">
            <v>280.5</v>
          </cell>
          <cell r="E137">
            <v>0</v>
          </cell>
          <cell r="F137">
            <v>280.5</v>
          </cell>
        </row>
        <row r="138">
          <cell r="A138">
            <v>51023</v>
          </cell>
          <cell r="B138" t="str">
            <v>CONCRETO USINADO CONVENCIONAL FCK-15 COM TRANSPORTE MANUAL - (O.C.)</v>
          </cell>
          <cell r="C138" t="str">
            <v>m3</v>
          </cell>
          <cell r="D138">
            <v>277.44</v>
          </cell>
          <cell r="E138">
            <v>22.57</v>
          </cell>
          <cell r="F138">
            <v>300.01</v>
          </cell>
        </row>
        <row r="139">
          <cell r="A139">
            <v>51024</v>
          </cell>
          <cell r="B139" t="str">
            <v>PREPARO COM BETONEIRA E TRANSPORTE MANUAL DE CONCRETO PARA LASTRO  - (O.C.)</v>
          </cell>
          <cell r="C139" t="str">
            <v>m3</v>
          </cell>
          <cell r="D139">
            <v>210.4</v>
          </cell>
          <cell r="E139">
            <v>51.92</v>
          </cell>
          <cell r="F139">
            <v>262.32</v>
          </cell>
        </row>
        <row r="140">
          <cell r="A140">
            <v>51025</v>
          </cell>
          <cell r="B140" t="str">
            <v>PREPARO SEM BETONEIRA E TRANSPORTE MANUAL DE CONCRETO PARA LASTRO  - (O.C.)</v>
          </cell>
          <cell r="C140" t="str">
            <v>m3</v>
          </cell>
          <cell r="D140">
            <v>225.64</v>
          </cell>
          <cell r="E140">
            <v>87.5</v>
          </cell>
          <cell r="F140">
            <v>313.14</v>
          </cell>
        </row>
        <row r="141">
          <cell r="A141">
            <v>51026</v>
          </cell>
          <cell r="B141" t="str">
            <v>LANÇAMENTO/APLICAÇÃO/ADENSAMENTO DE CONCRETO EM FUNDAÇÃO- (O.C.)</v>
          </cell>
          <cell r="C141" t="str">
            <v>m3</v>
          </cell>
          <cell r="D141">
            <v>0.06</v>
          </cell>
          <cell r="E141">
            <v>25.92</v>
          </cell>
          <cell r="F141">
            <v>25.98</v>
          </cell>
        </row>
        <row r="142">
          <cell r="A142">
            <v>51027</v>
          </cell>
          <cell r="B142" t="str">
            <v>LASTRO DE BRITA (OBRAS CIVIS)</v>
          </cell>
          <cell r="C142" t="str">
            <v>m3</v>
          </cell>
          <cell r="D142">
            <v>105.44</v>
          </cell>
          <cell r="E142">
            <v>17.5</v>
          </cell>
          <cell r="F142">
            <v>122.94</v>
          </cell>
        </row>
        <row r="143">
          <cell r="A143">
            <v>51029</v>
          </cell>
          <cell r="B143" t="str">
            <v>PREPARO COM BETONEIRA E TRANSPORTE MANUAL DE CONCRETO FCK=30 MPA</v>
          </cell>
          <cell r="C143" t="str">
            <v>m3</v>
          </cell>
          <cell r="D143">
            <v>277.17</v>
          </cell>
          <cell r="E143">
            <v>51.92</v>
          </cell>
          <cell r="F143">
            <v>329.09</v>
          </cell>
        </row>
        <row r="144">
          <cell r="A144">
            <v>51030</v>
          </cell>
          <cell r="B144" t="str">
            <v>PREPARO COM BETONEIRA E TRANSPORTE MANUAL DE CONCRETO FCK=25 MPA</v>
          </cell>
          <cell r="C144" t="str">
            <v>m3</v>
          </cell>
          <cell r="D144">
            <v>258.27</v>
          </cell>
          <cell r="E144">
            <v>51.92</v>
          </cell>
          <cell r="F144">
            <v>310.19</v>
          </cell>
        </row>
        <row r="145">
          <cell r="A145">
            <v>51031</v>
          </cell>
          <cell r="B145" t="str">
            <v>CONCRETO USINADO CONVENCIONAL FCK=20  MPA COM TRANSPORTE MANUAL (O.C .)</v>
          </cell>
          <cell r="C145" t="str">
            <v>m3</v>
          </cell>
          <cell r="D145">
            <v>284.47000000000003</v>
          </cell>
          <cell r="E145">
            <v>22.57</v>
          </cell>
          <cell r="F145">
            <v>307.04000000000002</v>
          </cell>
        </row>
        <row r="146">
          <cell r="A146">
            <v>51032</v>
          </cell>
          <cell r="B146" t="str">
            <v>CONCRETO USINADO CONVENCIONAL FCK=25 MPA COM TRANSPORTE MANUAL (O.C.)</v>
          </cell>
          <cell r="C146" t="str">
            <v>m3</v>
          </cell>
          <cell r="D146">
            <v>290.31</v>
          </cell>
          <cell r="E146">
            <v>22.57</v>
          </cell>
          <cell r="F146">
            <v>312.88</v>
          </cell>
        </row>
        <row r="147">
          <cell r="A147">
            <v>51033</v>
          </cell>
          <cell r="B147" t="str">
            <v>CONCRETO USINADO CONVENCIONAL FCK=30 MPA COM TRANSPORTE MANUAL (O.C.)</v>
          </cell>
          <cell r="C147" t="str">
            <v>m3</v>
          </cell>
          <cell r="D147">
            <v>297.25</v>
          </cell>
          <cell r="E147">
            <v>22.57</v>
          </cell>
          <cell r="F147">
            <v>319.82</v>
          </cell>
        </row>
        <row r="148">
          <cell r="A148">
            <v>51035</v>
          </cell>
          <cell r="B148" t="str">
            <v>CONCRETO USINADO BOMBEÁVEL FCK=20 MPA (O.C.)</v>
          </cell>
          <cell r="C148" t="str">
            <v>m3</v>
          </cell>
          <cell r="D148">
            <v>292.24</v>
          </cell>
          <cell r="E148">
            <v>0</v>
          </cell>
          <cell r="F148">
            <v>292.24</v>
          </cell>
        </row>
        <row r="149">
          <cell r="A149">
            <v>51036</v>
          </cell>
          <cell r="B149" t="str">
            <v>CONCRETO USINADO BOMBEÁVEL FCK=25 MPA (O.C.)</v>
          </cell>
          <cell r="C149" t="str">
            <v>m3</v>
          </cell>
          <cell r="D149">
            <v>298.04000000000002</v>
          </cell>
          <cell r="E149">
            <v>0</v>
          </cell>
          <cell r="F149">
            <v>298.04000000000002</v>
          </cell>
        </row>
        <row r="150">
          <cell r="A150">
            <v>51037</v>
          </cell>
          <cell r="B150" t="str">
            <v>CONCRETO USINADO BOMBEÁVEL FCK=30 MPA (O.C.)</v>
          </cell>
          <cell r="C150" t="str">
            <v>m3</v>
          </cell>
          <cell r="D150">
            <v>305.92</v>
          </cell>
          <cell r="E150">
            <v>0</v>
          </cell>
          <cell r="F150">
            <v>305.92</v>
          </cell>
        </row>
        <row r="151">
          <cell r="A151">
            <v>51045</v>
          </cell>
          <cell r="B151" t="str">
            <v>TAXA DE BOMBEAMENTO CONCRETO MÍNIMO - 10 M3 (O.C.)</v>
          </cell>
          <cell r="C151" t="str">
            <v>m3</v>
          </cell>
          <cell r="D151">
            <v>25</v>
          </cell>
          <cell r="E151">
            <v>0</v>
          </cell>
          <cell r="F151">
            <v>25</v>
          </cell>
        </row>
        <row r="152">
          <cell r="A152">
            <v>51055</v>
          </cell>
          <cell r="B152" t="str">
            <v>LANÇAMENTO/APLICAÇÃO/ADENSAMENTO MANUAL DE CONCRETO - (O.C.)</v>
          </cell>
          <cell r="C152" t="str">
            <v>m3</v>
          </cell>
          <cell r="D152">
            <v>0</v>
          </cell>
          <cell r="E152">
            <v>31.11</v>
          </cell>
          <cell r="F152">
            <v>31.11</v>
          </cell>
        </row>
        <row r="153">
          <cell r="A153">
            <v>51060</v>
          </cell>
          <cell r="B153" t="str">
            <v>LANÇAMENTO/APLICAÇÃO/ADENSAMENTO DE CONCRETO USINADO BOMBEADO EM
FUNDAÇÃO</v>
          </cell>
          <cell r="C153" t="str">
            <v>m3</v>
          </cell>
          <cell r="D153">
            <v>0.06</v>
          </cell>
          <cell r="E153">
            <v>25.92</v>
          </cell>
          <cell r="F153">
            <v>25.98</v>
          </cell>
        </row>
        <row r="154">
          <cell r="A154">
            <v>52002</v>
          </cell>
          <cell r="B154" t="str">
            <v>ACO CA-25 - 6,3 MM (1/4") - (OBRAS CIVIS)</v>
          </cell>
          <cell r="C154" t="str">
            <v>Kg</v>
          </cell>
          <cell r="D154">
            <v>5.78</v>
          </cell>
          <cell r="E154">
            <v>1.59</v>
          </cell>
          <cell r="F154">
            <v>7.37</v>
          </cell>
        </row>
        <row r="155">
          <cell r="A155">
            <v>52003</v>
          </cell>
          <cell r="B155" t="str">
            <v>ACO CA-50A - 6,3 MM (1/4") - (OBRAS CIVIS)</v>
          </cell>
          <cell r="C155" t="str">
            <v>Kg</v>
          </cell>
          <cell r="D155">
            <v>4.8499999999999996</v>
          </cell>
          <cell r="E155">
            <v>1.82</v>
          </cell>
          <cell r="F155">
            <v>6.67</v>
          </cell>
        </row>
        <row r="156">
          <cell r="A156">
            <v>52004</v>
          </cell>
          <cell r="B156" t="str">
            <v>ACO CA 50-A - 8,0 MM (5/16") - (OBRAS CIVIS)</v>
          </cell>
          <cell r="C156" t="str">
            <v>Kg</v>
          </cell>
          <cell r="D156">
            <v>4.6500000000000004</v>
          </cell>
          <cell r="E156">
            <v>1.82</v>
          </cell>
          <cell r="F156">
            <v>6.47</v>
          </cell>
        </row>
        <row r="157">
          <cell r="A157">
            <v>52005</v>
          </cell>
          <cell r="B157" t="str">
            <v>ACO CA-50A - 10,0 MM (3/8") - (OBRAS CIVIS)</v>
          </cell>
          <cell r="C157" t="str">
            <v>Kg</v>
          </cell>
          <cell r="D157">
            <v>4.5999999999999996</v>
          </cell>
          <cell r="E157">
            <v>1.82</v>
          </cell>
          <cell r="F157">
            <v>6.42</v>
          </cell>
        </row>
        <row r="158">
          <cell r="A158">
            <v>52006</v>
          </cell>
          <cell r="B158" t="str">
            <v>ACO CA 50-A - 12,5 MM (1/2") - (OBRAS CIVIS)</v>
          </cell>
          <cell r="C158" t="str">
            <v>Kg</v>
          </cell>
          <cell r="D158">
            <v>4.58</v>
          </cell>
          <cell r="E158">
            <v>2.2799999999999998</v>
          </cell>
          <cell r="F158">
            <v>6.86</v>
          </cell>
        </row>
        <row r="159">
          <cell r="A159">
            <v>52007</v>
          </cell>
          <cell r="B159" t="str">
            <v>ACO CA - 50 - 16,0 MM (5/8") - (OBRAS CIVIS)</v>
          </cell>
          <cell r="C159" t="str">
            <v>Kg</v>
          </cell>
          <cell r="D159">
            <v>4.58</v>
          </cell>
          <cell r="E159">
            <v>2.2799999999999998</v>
          </cell>
          <cell r="F159">
            <v>6.86</v>
          </cell>
        </row>
        <row r="160">
          <cell r="A160">
            <v>52008</v>
          </cell>
          <cell r="B160" t="str">
            <v>ACO CA-50 A - 20,0 MM (3/4") - (OBRAS CIVIS)</v>
          </cell>
          <cell r="C160" t="str">
            <v>Kg</v>
          </cell>
          <cell r="D160">
            <v>4.58</v>
          </cell>
          <cell r="E160">
            <v>2.2799999999999998</v>
          </cell>
          <cell r="F160">
            <v>6.86</v>
          </cell>
        </row>
        <row r="161">
          <cell r="A161">
            <v>52010</v>
          </cell>
          <cell r="B161" t="str">
            <v>ACO CA 50-A - 25,0 MM (1") - (OBRAS CIVIS)</v>
          </cell>
          <cell r="C161" t="str">
            <v>Kg</v>
          </cell>
          <cell r="D161">
            <v>4.58</v>
          </cell>
          <cell r="E161">
            <v>2.2799999999999998</v>
          </cell>
          <cell r="F161">
            <v>6.86</v>
          </cell>
        </row>
        <row r="162">
          <cell r="A162">
            <v>52012</v>
          </cell>
          <cell r="B162" t="str">
            <v>ACO CA 60-B 4,2 MM - (OBRAS CIVIS)</v>
          </cell>
          <cell r="C162" t="str">
            <v>Kg</v>
          </cell>
          <cell r="D162">
            <v>5.21</v>
          </cell>
          <cell r="E162">
            <v>1.59</v>
          </cell>
          <cell r="F162">
            <v>6.8</v>
          </cell>
        </row>
        <row r="163">
          <cell r="A163">
            <v>52014</v>
          </cell>
          <cell r="B163" t="str">
            <v>ACO CA-60 - 5,0 MM - (OBRAS CIVIS)</v>
          </cell>
          <cell r="C163" t="str">
            <v>Kg</v>
          </cell>
          <cell r="D163">
            <v>5.04</v>
          </cell>
          <cell r="E163">
            <v>1.59</v>
          </cell>
          <cell r="F163">
            <v>6.63</v>
          </cell>
        </row>
        <row r="164">
          <cell r="A164">
            <v>168</v>
          </cell>
          <cell r="B164" t="str">
            <v>ESTRUTURA</v>
          </cell>
        </row>
        <row r="165">
          <cell r="A165">
            <v>60000</v>
          </cell>
          <cell r="B165" t="str">
            <v>ESTRUTURA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60010</v>
          </cell>
          <cell r="B166" t="str">
            <v>VERGA/CONTRAVERGA EM CONCRETO ARMADO FCK = 20 MPA</v>
          </cell>
          <cell r="C166" t="str">
            <v>m3</v>
          </cell>
          <cell r="D166">
            <v>1051.53</v>
          </cell>
          <cell r="E166">
            <v>459.77</v>
          </cell>
          <cell r="F166">
            <v>1511.3</v>
          </cell>
        </row>
        <row r="167">
          <cell r="A167">
            <v>60103</v>
          </cell>
          <cell r="B167" t="str">
            <v>ESCORAMENTO METALICO - VIGAS/LAJES (ALUGUEL/MES)</v>
          </cell>
          <cell r="C167" t="str">
            <v>m2</v>
          </cell>
          <cell r="D167">
            <v>5</v>
          </cell>
          <cell r="E167">
            <v>0.88</v>
          </cell>
          <cell r="F167">
            <v>5.88</v>
          </cell>
        </row>
        <row r="168">
          <cell r="A168">
            <v>60104</v>
          </cell>
          <cell r="B168" t="str">
            <v>ANDAIME METALICO TORRE (ALUGUEL/MES)</v>
          </cell>
          <cell r="C168" t="str">
            <v>m</v>
          </cell>
          <cell r="D168">
            <v>10</v>
          </cell>
          <cell r="E168">
            <v>2</v>
          </cell>
          <cell r="F168">
            <v>12</v>
          </cell>
        </row>
        <row r="169">
          <cell r="A169">
            <v>60105</v>
          </cell>
          <cell r="B169" t="str">
            <v>ANDAIME METALICO FACHADEIRO (ALUGUEL/MES)</v>
          </cell>
          <cell r="C169" t="str">
            <v>m2</v>
          </cell>
          <cell r="D169">
            <v>5.15</v>
          </cell>
          <cell r="E169">
            <v>2.52</v>
          </cell>
          <cell r="F169">
            <v>7.67</v>
          </cell>
        </row>
        <row r="170">
          <cell r="A170">
            <v>60160</v>
          </cell>
          <cell r="B170" t="str">
            <v>EPS 20 MM PARA JUNTA DILATAÇÃO</v>
          </cell>
          <cell r="C170" t="str">
            <v>m2</v>
          </cell>
          <cell r="D170">
            <v>12.78</v>
          </cell>
          <cell r="E170">
            <v>1.28</v>
          </cell>
          <cell r="F170">
            <v>14.06</v>
          </cell>
        </row>
        <row r="171">
          <cell r="A171">
            <v>60180</v>
          </cell>
          <cell r="B171" t="str">
            <v>FORMA CHAPA COMPENSADA 6 MM U=3V ( PARA PLACAS/TAMPAS E DIVISÓRIAS PRÉ-
MOLDADAS EM CONCRETO)</v>
          </cell>
          <cell r="C171" t="str">
            <v>m2</v>
          </cell>
          <cell r="D171">
            <v>4.38</v>
          </cell>
          <cell r="E171">
            <v>6.04</v>
          </cell>
          <cell r="F171">
            <v>10.42</v>
          </cell>
        </row>
        <row r="172">
          <cell r="A172">
            <v>60191</v>
          </cell>
          <cell r="B172" t="str">
            <v>FORMA DE TABUA CINTA BALDRAME U=8 VEZES</v>
          </cell>
          <cell r="C172" t="str">
            <v>m2</v>
          </cell>
          <cell r="D172">
            <v>11.94</v>
          </cell>
          <cell r="E172">
            <v>6.91</v>
          </cell>
          <cell r="F172">
            <v>18.850000000000001</v>
          </cell>
        </row>
        <row r="173">
          <cell r="A173">
            <v>60192</v>
          </cell>
          <cell r="B173" t="str">
            <v>FORMA DE TABUA CINTA/PILAR SOBRE/ENTRE ALVENARIA U=8 VEZES</v>
          </cell>
          <cell r="C173" t="str">
            <v>m2</v>
          </cell>
          <cell r="D173">
            <v>6.91</v>
          </cell>
          <cell r="E173">
            <v>6.91</v>
          </cell>
          <cell r="F173">
            <v>13.82</v>
          </cell>
        </row>
        <row r="174">
          <cell r="A174">
            <v>60201</v>
          </cell>
          <cell r="B174" t="str">
            <v>FORMA CURVA C/TABUA E CH.COMPENSADO U=2 V - (O.C.)</v>
          </cell>
          <cell r="C174" t="str">
            <v>m2</v>
          </cell>
          <cell r="D174">
            <v>25.79</v>
          </cell>
          <cell r="E174">
            <v>56.76</v>
          </cell>
          <cell r="F174">
            <v>82.55</v>
          </cell>
        </row>
        <row r="175">
          <cell r="A175">
            <v>60202</v>
          </cell>
          <cell r="B175" t="str">
            <v>FORMA-TABUA C/REAPROV. 2 VEZES - (OBRAS CIVIS)</v>
          </cell>
          <cell r="C175" t="str">
            <v>m2</v>
          </cell>
          <cell r="D175">
            <v>34.31</v>
          </cell>
          <cell r="E175">
            <v>34.06</v>
          </cell>
          <cell r="F175">
            <v>68.37</v>
          </cell>
        </row>
        <row r="176">
          <cell r="A176">
            <v>60203</v>
          </cell>
          <cell r="B176" t="str">
            <v>FORMA- CH.COMPENSADA 12 MM UTILIZAÇÃO 3 VEZES - (OBRAS CIVIS)</v>
          </cell>
          <cell r="C176" t="str">
            <v>m2</v>
          </cell>
          <cell r="D176">
            <v>20.64</v>
          </cell>
          <cell r="E176">
            <v>28.04</v>
          </cell>
          <cell r="F176">
            <v>48.68</v>
          </cell>
        </row>
        <row r="177">
          <cell r="A177">
            <v>60204</v>
          </cell>
          <cell r="B177" t="str">
            <v>FORMA - CH.COMPENSADA 17MM PLAST REAP 4 V.-(OBRAS CIVIS)</v>
          </cell>
          <cell r="C177" t="str">
            <v>m2</v>
          </cell>
          <cell r="D177">
            <v>20.399999999999999</v>
          </cell>
          <cell r="E177">
            <v>26.33</v>
          </cell>
          <cell r="F177">
            <v>46.73</v>
          </cell>
        </row>
        <row r="178">
          <cell r="A178">
            <v>60205</v>
          </cell>
          <cell r="B178" t="str">
            <v>FORMA - CH.COMPENSADA 17MM PLAST REAP 7 V. - (OBRAS CIVIS</v>
          </cell>
          <cell r="C178" t="str">
            <v>m2</v>
          </cell>
          <cell r="D178">
            <v>11.56</v>
          </cell>
          <cell r="E178">
            <v>14.99</v>
          </cell>
          <cell r="F178">
            <v>26.55</v>
          </cell>
        </row>
        <row r="179">
          <cell r="A179">
            <v>60206</v>
          </cell>
          <cell r="B179" t="str">
            <v>FORMA CH.COMPENSADA 12MM-VIGA/PILAR U=1V - (OBRAS CIVIS</v>
          </cell>
          <cell r="C179" t="str">
            <v>m2</v>
          </cell>
          <cell r="D179">
            <v>55.34</v>
          </cell>
          <cell r="E179">
            <v>37.619999999999997</v>
          </cell>
          <cell r="F179">
            <v>92.96</v>
          </cell>
        </row>
        <row r="180">
          <cell r="A180">
            <v>60207</v>
          </cell>
          <cell r="B180" t="str">
            <v>FORMA CH.COMPENSADA 12MM-VIGA/PILAR U=2V - (OBRAS CIVIS</v>
          </cell>
          <cell r="C180" t="str">
            <v>m2</v>
          </cell>
          <cell r="D180">
            <v>30.84</v>
          </cell>
          <cell r="E180">
            <v>31.76</v>
          </cell>
          <cell r="F180">
            <v>62.6</v>
          </cell>
        </row>
        <row r="181">
          <cell r="A181">
            <v>60208</v>
          </cell>
          <cell r="B181" t="str">
            <v>FORMA CH.COMPENSADA 12MM-VIGA/PILAR U=3V - (OBRAS CIVIS</v>
          </cell>
          <cell r="C181" t="str">
            <v>m2</v>
          </cell>
          <cell r="D181">
            <v>21.31</v>
          </cell>
          <cell r="E181">
            <v>30.64</v>
          </cell>
          <cell r="F181">
            <v>51.95</v>
          </cell>
        </row>
        <row r="182">
          <cell r="A182">
            <v>60209</v>
          </cell>
          <cell r="B182" t="str">
            <v>FORMA CH.COMPENSADA 12MM-VIGA/PILAR U=4V - (OBRAS CIVIS</v>
          </cell>
          <cell r="C182" t="str">
            <v>m2</v>
          </cell>
          <cell r="D182">
            <v>16.079999999999998</v>
          </cell>
          <cell r="E182">
            <v>29.39</v>
          </cell>
          <cell r="F182">
            <v>45.47</v>
          </cell>
        </row>
        <row r="183">
          <cell r="A183">
            <v>60210</v>
          </cell>
          <cell r="B183" t="str">
            <v>FORMA CH.COMPENSADA PLASTIF. 12MM-U=5V - (OBRAS CIVIS)</v>
          </cell>
          <cell r="C183" t="str">
            <v>m2</v>
          </cell>
          <cell r="D183">
            <v>18.579999999999998</v>
          </cell>
          <cell r="E183">
            <v>30.64</v>
          </cell>
          <cell r="F183">
            <v>49.22</v>
          </cell>
        </row>
        <row r="184">
          <cell r="A184">
            <v>60212</v>
          </cell>
          <cell r="B184" t="str">
            <v>FORMA CH.COMPENSADA PLASTIF.12MM-VIGA/PILAR U=3V-(O.C.)</v>
          </cell>
          <cell r="C184" t="str">
            <v>m2</v>
          </cell>
          <cell r="D184">
            <v>24.3</v>
          </cell>
          <cell r="E184">
            <v>30.64</v>
          </cell>
          <cell r="F184">
            <v>54.94</v>
          </cell>
        </row>
        <row r="185">
          <cell r="A185">
            <v>60213</v>
          </cell>
          <cell r="B185" t="str">
            <v>FORMA CH.COMPENSADA PLASTIF.12MM-VIGA/PILAR U=2V-(O.C.)</v>
          </cell>
          <cell r="C185" t="str">
            <v>m2</v>
          </cell>
          <cell r="D185">
            <v>35.19</v>
          </cell>
          <cell r="E185">
            <v>31.76</v>
          </cell>
          <cell r="F185">
            <v>66.95</v>
          </cell>
        </row>
        <row r="186">
          <cell r="A186">
            <v>60214</v>
          </cell>
          <cell r="B186" t="str">
            <v>FORMA CH.COMPENSADA PLASTIF.12 MM-VIGA/PILAR U=1V-(O.C)</v>
          </cell>
          <cell r="C186" t="str">
            <v>m2</v>
          </cell>
          <cell r="D186">
            <v>63.2</v>
          </cell>
          <cell r="E186">
            <v>37.619999999999997</v>
          </cell>
          <cell r="F186">
            <v>100.82</v>
          </cell>
        </row>
        <row r="187">
          <cell r="A187">
            <v>60302</v>
          </cell>
          <cell r="B187" t="str">
            <v>ACO CA-25 - 6,3 MM (1/4") - (OBRAS CIVIS)</v>
          </cell>
          <cell r="C187" t="str">
            <v>Kg</v>
          </cell>
          <cell r="D187">
            <v>5.78</v>
          </cell>
          <cell r="E187">
            <v>1.59</v>
          </cell>
          <cell r="F187">
            <v>7.37</v>
          </cell>
        </row>
        <row r="188">
          <cell r="A188">
            <v>60303</v>
          </cell>
          <cell r="B188" t="str">
            <v>ACO CA-50-A - 6,3 MM (1/4") - (OBRAS CIVIS)</v>
          </cell>
          <cell r="C188" t="str">
            <v>Kg</v>
          </cell>
          <cell r="D188">
            <v>4.8499999999999996</v>
          </cell>
          <cell r="E188">
            <v>1.82</v>
          </cell>
          <cell r="F188">
            <v>6.67</v>
          </cell>
        </row>
        <row r="189">
          <cell r="A189">
            <v>60304</v>
          </cell>
          <cell r="B189" t="str">
            <v>ACO CA-50 A - 8,0 MM (5/16") - (OBRAS CIVIS)</v>
          </cell>
          <cell r="C189" t="str">
            <v>Kg</v>
          </cell>
          <cell r="D189">
            <v>4.6500000000000004</v>
          </cell>
          <cell r="E189">
            <v>1.82</v>
          </cell>
          <cell r="F189">
            <v>6.47</v>
          </cell>
        </row>
        <row r="190">
          <cell r="A190">
            <v>60305</v>
          </cell>
          <cell r="B190" t="str">
            <v>ACO CA-50A - 10,0 MM (3/8") - (OBRAS CIVIS)</v>
          </cell>
          <cell r="C190" t="str">
            <v>Kg</v>
          </cell>
          <cell r="D190">
            <v>4.5999999999999996</v>
          </cell>
          <cell r="E190">
            <v>1.82</v>
          </cell>
          <cell r="F190">
            <v>6.42</v>
          </cell>
        </row>
        <row r="191">
          <cell r="A191">
            <v>60306</v>
          </cell>
          <cell r="B191" t="str">
            <v>ACO CA-50A - 12,5 MM (1/2") - (OBRAS CIVIS)</v>
          </cell>
          <cell r="C191" t="str">
            <v>Kg</v>
          </cell>
          <cell r="D191">
            <v>4.58</v>
          </cell>
          <cell r="E191">
            <v>2.2799999999999998</v>
          </cell>
          <cell r="F191">
            <v>6.86</v>
          </cell>
        </row>
        <row r="192">
          <cell r="A192">
            <v>60307</v>
          </cell>
          <cell r="B192" t="str">
            <v>ACO CA-50 - 16,0 MM (5/8") - (OBRAS CIVIS)</v>
          </cell>
          <cell r="C192" t="str">
            <v>Kg</v>
          </cell>
          <cell r="D192">
            <v>4.58</v>
          </cell>
          <cell r="E192">
            <v>2.2799999999999998</v>
          </cell>
          <cell r="F192">
            <v>6.86</v>
          </cell>
        </row>
        <row r="193">
          <cell r="A193">
            <v>60308</v>
          </cell>
          <cell r="B193" t="str">
            <v>ACO CA 50-A - 20,0 MM (3/4") - (OBRAS CIVIS)</v>
          </cell>
          <cell r="C193" t="str">
            <v>Kg</v>
          </cell>
          <cell r="D193">
            <v>4.58</v>
          </cell>
          <cell r="E193">
            <v>2.2799999999999998</v>
          </cell>
          <cell r="F193">
            <v>6.86</v>
          </cell>
        </row>
        <row r="194">
          <cell r="A194">
            <v>60310</v>
          </cell>
          <cell r="B194" t="str">
            <v>ACO CA 50-A - 25,0 MM (1") - (OBRAS CIVIS)</v>
          </cell>
          <cell r="C194" t="str">
            <v>Kg</v>
          </cell>
          <cell r="D194">
            <v>4.58</v>
          </cell>
          <cell r="E194">
            <v>2.2799999999999998</v>
          </cell>
          <cell r="F194">
            <v>6.86</v>
          </cell>
        </row>
        <row r="195">
          <cell r="A195">
            <v>60312</v>
          </cell>
          <cell r="B195" t="str">
            <v>ACO CA-60B - 4,2 MM - (OBRAS CIVIS)</v>
          </cell>
          <cell r="C195" t="str">
            <v>Kg</v>
          </cell>
          <cell r="D195">
            <v>5.21</v>
          </cell>
          <cell r="E195">
            <v>1.59</v>
          </cell>
          <cell r="F195">
            <v>6.8</v>
          </cell>
        </row>
        <row r="196">
          <cell r="A196">
            <v>60314</v>
          </cell>
          <cell r="B196" t="str">
            <v>ACO CA - 60 - 5,0 MM - (OBRAS CIVIS)</v>
          </cell>
          <cell r="C196" t="str">
            <v>Kg</v>
          </cell>
          <cell r="D196">
            <v>5.04</v>
          </cell>
          <cell r="E196">
            <v>1.59</v>
          </cell>
          <cell r="F196">
            <v>6.63</v>
          </cell>
        </row>
        <row r="197">
          <cell r="A197">
            <v>60470</v>
          </cell>
          <cell r="B197" t="str">
            <v>LASTRO DE BRITA - (OBRAS CIVIS)</v>
          </cell>
          <cell r="C197" t="str">
            <v>m3</v>
          </cell>
          <cell r="D197">
            <v>105.44</v>
          </cell>
          <cell r="E197">
            <v>17.5</v>
          </cell>
          <cell r="F197">
            <v>122.94</v>
          </cell>
        </row>
        <row r="198">
          <cell r="A198">
            <v>60486</v>
          </cell>
          <cell r="B198" t="str">
            <v>TRAÇO DE CONCRETO</v>
          </cell>
          <cell r="C198" t="str">
            <v>Un</v>
          </cell>
          <cell r="D198">
            <v>780</v>
          </cell>
          <cell r="E198">
            <v>0</v>
          </cell>
          <cell r="F198">
            <v>780</v>
          </cell>
        </row>
        <row r="199">
          <cell r="A199">
            <v>60487</v>
          </cell>
          <cell r="B199" t="str">
            <v>CORPO DE PROVA</v>
          </cell>
          <cell r="C199" t="str">
            <v>Un</v>
          </cell>
          <cell r="D199">
            <v>10</v>
          </cell>
          <cell r="E199">
            <v>0</v>
          </cell>
          <cell r="F199">
            <v>10</v>
          </cell>
        </row>
        <row r="200">
          <cell r="A200">
            <v>60505</v>
          </cell>
          <cell r="B200" t="str">
            <v>PREPARO COM BETONEIRA E TRANSPORTE MANUAL DE CONCRETO FCK-15 - (O.C.)</v>
          </cell>
          <cell r="C200" t="str">
            <v>m3</v>
          </cell>
          <cell r="D200">
            <v>257.07</v>
          </cell>
          <cell r="E200">
            <v>51.92</v>
          </cell>
          <cell r="F200">
            <v>308.99</v>
          </cell>
        </row>
        <row r="201">
          <cell r="A201">
            <v>60507</v>
          </cell>
          <cell r="B201" t="str">
            <v>PREPARO COM BETONEIRA E TRANSPORTE MANUAL DE CONCRETO FCK-20 - (O.C.)</v>
          </cell>
          <cell r="C201" t="str">
            <v>m3</v>
          </cell>
          <cell r="D201">
            <v>262.41000000000003</v>
          </cell>
          <cell r="E201">
            <v>51.92</v>
          </cell>
          <cell r="F201">
            <v>314.33</v>
          </cell>
        </row>
        <row r="202">
          <cell r="A202">
            <v>60510</v>
          </cell>
          <cell r="B202" t="str">
            <v>CONCRETO USINADO BOMBEÁVEL FCK-15 - (O.C.)</v>
          </cell>
          <cell r="C202" t="str">
            <v>m3</v>
          </cell>
          <cell r="D202">
            <v>280.5</v>
          </cell>
          <cell r="E202">
            <v>0</v>
          </cell>
          <cell r="F202">
            <v>280.5</v>
          </cell>
        </row>
        <row r="203">
          <cell r="A203">
            <v>60512</v>
          </cell>
          <cell r="B203" t="str">
            <v>CONCRETO USINADO CONVENCIONAL FCK-20 COM TRANSPORTE MANUAL- (O.C.)</v>
          </cell>
          <cell r="C203" t="str">
            <v>m3</v>
          </cell>
          <cell r="D203">
            <v>284.47000000000003</v>
          </cell>
          <cell r="E203">
            <v>22.57</v>
          </cell>
          <cell r="F203">
            <v>307.04000000000002</v>
          </cell>
        </row>
        <row r="204">
          <cell r="A204">
            <v>60513</v>
          </cell>
          <cell r="B204" t="str">
            <v>PREPARO SEM BETONEIRA E TRANSPORTE MANUAL DE CONCRETO PARA LASTRO  - (O.C.)</v>
          </cell>
          <cell r="C204" t="str">
            <v>m3</v>
          </cell>
          <cell r="D204">
            <v>225.64</v>
          </cell>
          <cell r="E204">
            <v>87.5</v>
          </cell>
          <cell r="F204">
            <v>313.14</v>
          </cell>
        </row>
        <row r="205">
          <cell r="A205">
            <v>60514</v>
          </cell>
          <cell r="B205" t="str">
            <v>PREPARO COM BETONEIRA E TRANSPORTE MANUAL DE CONCRETO PARA LASTRO - (O.C.)</v>
          </cell>
          <cell r="C205" t="str">
            <v>m3</v>
          </cell>
          <cell r="D205">
            <v>210.4</v>
          </cell>
          <cell r="E205">
            <v>51.92</v>
          </cell>
          <cell r="F205">
            <v>262.32</v>
          </cell>
        </row>
        <row r="206">
          <cell r="A206">
            <v>60515</v>
          </cell>
          <cell r="B206" t="str">
            <v>CONCRETO USINADO CONVENCIONAL  FCK-15  COM TRANSPORTE MANUAL - (O.C.)</v>
          </cell>
          <cell r="C206" t="str">
            <v>m3</v>
          </cell>
          <cell r="D206">
            <v>277.44</v>
          </cell>
          <cell r="E206">
            <v>22.57</v>
          </cell>
          <cell r="F206">
            <v>300.01</v>
          </cell>
        </row>
        <row r="207">
          <cell r="A207">
            <v>60517</v>
          </cell>
          <cell r="B207" t="str">
            <v>PREPARO COM BETONEIRA E TRANSPORTE MANUAL DE CONCRETO FCK=25 MPA</v>
          </cell>
          <cell r="C207" t="str">
            <v>m3</v>
          </cell>
          <cell r="D207">
            <v>258.27</v>
          </cell>
          <cell r="E207">
            <v>51.92</v>
          </cell>
          <cell r="F207">
            <v>310.19</v>
          </cell>
        </row>
        <row r="208">
          <cell r="A208">
            <v>60518</v>
          </cell>
          <cell r="B208" t="str">
            <v>PREPARO COM BETONEIRA E TRANSPORTE MANUAL DE CONCRETO FCK=30 MPA</v>
          </cell>
          <cell r="C208" t="str">
            <v>m3</v>
          </cell>
          <cell r="D208">
            <v>277.17</v>
          </cell>
          <cell r="E208">
            <v>51.92</v>
          </cell>
          <cell r="F208">
            <v>329.09</v>
          </cell>
        </row>
        <row r="209">
          <cell r="A209">
            <v>60520</v>
          </cell>
          <cell r="B209" t="str">
            <v>CONCRETO USINADO CONVENCIONAL FCK=25 MPA COM TRANSPORTE MANUAL - (O.C.)</v>
          </cell>
          <cell r="C209" t="str">
            <v>m3</v>
          </cell>
          <cell r="D209">
            <v>290.31</v>
          </cell>
          <cell r="E209">
            <v>22.57</v>
          </cell>
          <cell r="F209">
            <v>312.88</v>
          </cell>
        </row>
        <row r="210">
          <cell r="A210">
            <v>60521</v>
          </cell>
          <cell r="B210" t="str">
            <v>CONCRETO USINADO CONVENCIONAL FCK=30 MPA COM TRANSPORTE MANUAL - (O.C.)</v>
          </cell>
          <cell r="C210" t="str">
            <v>m3</v>
          </cell>
          <cell r="D210">
            <v>297.25</v>
          </cell>
          <cell r="E210">
            <v>22.57</v>
          </cell>
          <cell r="F210">
            <v>319.82</v>
          </cell>
        </row>
        <row r="211">
          <cell r="A211">
            <v>60523</v>
          </cell>
          <cell r="B211" t="str">
            <v>CONCRETO USINADO BOMBEÁVEL FCK=20 MPA (O.C.)</v>
          </cell>
          <cell r="C211" t="str">
            <v>m3</v>
          </cell>
          <cell r="D211">
            <v>292.24</v>
          </cell>
          <cell r="E211">
            <v>0</v>
          </cell>
          <cell r="F211">
            <v>292.24</v>
          </cell>
        </row>
        <row r="212">
          <cell r="A212">
            <v>60524</v>
          </cell>
          <cell r="B212" t="str">
            <v>CONCRETO USINADO BOMBEÁVEL FCK=25 MPA (O.C.)</v>
          </cell>
          <cell r="C212" t="str">
            <v>m3</v>
          </cell>
          <cell r="D212">
            <v>298.04000000000002</v>
          </cell>
          <cell r="E212">
            <v>0</v>
          </cell>
          <cell r="F212">
            <v>298.04000000000002</v>
          </cell>
        </row>
        <row r="213">
          <cell r="A213">
            <v>60525</v>
          </cell>
          <cell r="B213" t="str">
            <v>CONCRETO USINADO BOMBEÁVEL FCK=30 MPA (O.C.)</v>
          </cell>
          <cell r="C213" t="str">
            <v>m3</v>
          </cell>
          <cell r="D213">
            <v>305.92</v>
          </cell>
          <cell r="E213">
            <v>0</v>
          </cell>
          <cell r="F213">
            <v>305.92</v>
          </cell>
        </row>
        <row r="214">
          <cell r="A214">
            <v>60800</v>
          </cell>
          <cell r="B214" t="str">
            <v>LANÇAMENTO/APLICAÇÃO/ADENSAMENTO DE CONCRETO USINADO BOMBEADO EM
ESTRUTURA - (O.C.)</v>
          </cell>
          <cell r="C214" t="str">
            <v>m3</v>
          </cell>
          <cell r="D214">
            <v>0.06</v>
          </cell>
          <cell r="E214">
            <v>32.630000000000003</v>
          </cell>
          <cell r="F214">
            <v>32.69</v>
          </cell>
        </row>
        <row r="215">
          <cell r="A215">
            <v>60801</v>
          </cell>
          <cell r="B215" t="str">
            <v>LANÇAMENTO/APLICAÇÃO/ADENSAMENTO MANUAL DE CONCRETO - (OBRAS CIVIS)</v>
          </cell>
          <cell r="C215" t="str">
            <v>m3</v>
          </cell>
          <cell r="D215">
            <v>0</v>
          </cell>
          <cell r="E215">
            <v>31.11</v>
          </cell>
          <cell r="F215">
            <v>31.11</v>
          </cell>
        </row>
        <row r="216">
          <cell r="A216">
            <v>60802</v>
          </cell>
          <cell r="B216" t="str">
            <v>LANÇAMENTO/APLICAÇÃO/ADENSAMENTO DE CONCRETO EM ESTRUTURA - (O.C.)</v>
          </cell>
          <cell r="C216" t="str">
            <v>m3</v>
          </cell>
          <cell r="D216">
            <v>0.06</v>
          </cell>
          <cell r="E216">
            <v>32.630000000000003</v>
          </cell>
          <cell r="F216">
            <v>32.69</v>
          </cell>
        </row>
        <row r="217">
          <cell r="A217">
            <v>60803</v>
          </cell>
          <cell r="B217" t="str">
            <v>TAXA DE BOMBEAMENTO CONCRETO-MÍNIMO  10 M3 - (O.C.)</v>
          </cell>
          <cell r="C217" t="str">
            <v>m3</v>
          </cell>
          <cell r="D217">
            <v>25</v>
          </cell>
          <cell r="E217">
            <v>0</v>
          </cell>
          <cell r="F217">
            <v>25</v>
          </cell>
        </row>
        <row r="218">
          <cell r="A218">
            <v>61101</v>
          </cell>
          <cell r="B218" t="str">
            <v>FORRO EM LAJE PRE-MOLDADA INC.CAPEAMENTO/FERR.DISTRIB./ESCORAMENTO E
FORMA/DESFORMA</v>
          </cell>
          <cell r="C218" t="str">
            <v>m2</v>
          </cell>
          <cell r="D218">
            <v>48.92</v>
          </cell>
          <cell r="E218">
            <v>12.85</v>
          </cell>
          <cell r="F218">
            <v>61.77</v>
          </cell>
        </row>
        <row r="219">
          <cell r="A219">
            <v>61102</v>
          </cell>
          <cell r="B219" t="str">
            <v>PISO EM LAJE PRÉ-MOLDADA INC. CAPEAMENTO/FERR.DISTRIB./ESCORAMENTO E FORMA/
DESFORMA</v>
          </cell>
          <cell r="C219" t="str">
            <v>m2</v>
          </cell>
          <cell r="D219">
            <v>55.21</v>
          </cell>
          <cell r="E219">
            <v>14.28</v>
          </cell>
          <cell r="F219">
            <v>69.489999999999995</v>
          </cell>
        </row>
        <row r="220">
          <cell r="A220">
            <v>61106</v>
          </cell>
          <cell r="B220" t="str">
            <v>ESCORAMENTO, MONTAGEM E DESFORMA DA LAJE "TRELIÇADA" - U=1 VEZ</v>
          </cell>
          <cell r="C220" t="str">
            <v>m2</v>
          </cell>
          <cell r="D220">
            <v>12.74</v>
          </cell>
          <cell r="E220">
            <v>8.7799999999999994</v>
          </cell>
          <cell r="F220">
            <v>21.52</v>
          </cell>
        </row>
        <row r="221">
          <cell r="A221">
            <v>61107</v>
          </cell>
          <cell r="B221" t="str">
            <v>ESCORAMENTO, MONTAGEM E DESFORMA DA LAJE "TRELIÇADA" - U=2 VEZES</v>
          </cell>
          <cell r="C221" t="str">
            <v>m2</v>
          </cell>
          <cell r="D221">
            <v>7.65</v>
          </cell>
          <cell r="E221">
            <v>7.1</v>
          </cell>
          <cell r="F221">
            <v>14.75</v>
          </cell>
        </row>
        <row r="222">
          <cell r="A222">
            <v>61108</v>
          </cell>
          <cell r="B222" t="str">
            <v>ESCORAMENTO, MONTAGEM E DESFORMA DA LAJE "TRELIÇADA" - U=3 VEZES</v>
          </cell>
          <cell r="C222" t="str">
            <v>m2</v>
          </cell>
          <cell r="D222">
            <v>5.96</v>
          </cell>
          <cell r="E222">
            <v>6.54</v>
          </cell>
          <cell r="F222">
            <v>12.5</v>
          </cell>
        </row>
        <row r="223">
          <cell r="A223">
            <v>61130</v>
          </cell>
          <cell r="B223" t="str">
            <v>MURO ARRIMO PADRÃO GOINFRA EM CANALETA SEM REVESTIMENTO-(COM ALTURA ATÉ 2
,50M)-INCLUSO FUNDAÇÃO</v>
          </cell>
          <cell r="C223" t="str">
            <v>m2</v>
          </cell>
          <cell r="D223">
            <v>139.11000000000001</v>
          </cell>
          <cell r="E223">
            <v>109.23</v>
          </cell>
          <cell r="F223">
            <v>248.34</v>
          </cell>
        </row>
        <row r="224">
          <cell r="A224">
            <v>67000</v>
          </cell>
          <cell r="B224" t="str">
            <v>RECUPERAÇÃO E TRATAMENTO EM ESTRUTURAS DE CONCRETO:</v>
          </cell>
          <cell r="C224" t="str">
            <v>S/U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67002</v>
          </cell>
          <cell r="B225" t="str">
            <v>DEFINIÇÃO E DEMARCAÇÃO DA ÁREA DE REPARO DE ESTRUTURAS UTILIZANDO DISCO DE
CORTE</v>
          </cell>
          <cell r="C225" t="str">
            <v>m</v>
          </cell>
          <cell r="D225">
            <v>0.11</v>
          </cell>
          <cell r="E225">
            <v>0.88</v>
          </cell>
          <cell r="F225">
            <v>0.99</v>
          </cell>
        </row>
        <row r="226">
          <cell r="A226">
            <v>67006</v>
          </cell>
          <cell r="B226" t="str">
            <v>PREPARAÇÃO DO SUBSTRATO PARA REPARO EM ESTRUTURA DE CONCRETO POR
APICOAMENTO MANUAL DA SUPERFÍCIE</v>
          </cell>
          <cell r="C226" t="str">
            <v>m2</v>
          </cell>
          <cell r="D226">
            <v>0</v>
          </cell>
          <cell r="E226">
            <v>5.09</v>
          </cell>
          <cell r="F226">
            <v>5.09</v>
          </cell>
        </row>
        <row r="227">
          <cell r="A227">
            <v>67010</v>
          </cell>
          <cell r="B227" t="str">
            <v>ESCARIFICAÇÃO MANUAL, CORTE DE CONCRETO ATÉ 3CM DE PROFUNDIDADE</v>
          </cell>
          <cell r="C227" t="str">
            <v>m3</v>
          </cell>
          <cell r="D227">
            <v>0</v>
          </cell>
          <cell r="E227">
            <v>939.23</v>
          </cell>
          <cell r="F227">
            <v>939.23</v>
          </cell>
        </row>
        <row r="228">
          <cell r="A228">
            <v>67014</v>
          </cell>
          <cell r="B228" t="str">
            <v>LIMPEZA DE ARMADURA OU CHAPA METÁLICA COM FURADEIRA E BROCA</v>
          </cell>
          <cell r="C228" t="str">
            <v>m2</v>
          </cell>
          <cell r="D228">
            <v>0.02</v>
          </cell>
          <cell r="E228">
            <v>17.5</v>
          </cell>
          <cell r="F228">
            <v>17.52</v>
          </cell>
        </row>
        <row r="229">
          <cell r="A229">
            <v>67016</v>
          </cell>
          <cell r="B229" t="str">
            <v>ESCOVAMENTO MANUAL DE ARMADURA OU CHAPA METÁLICA</v>
          </cell>
          <cell r="C229" t="str">
            <v>m2</v>
          </cell>
          <cell r="D229">
            <v>0.02</v>
          </cell>
          <cell r="E229">
            <v>17.440000000000001</v>
          </cell>
          <cell r="F229">
            <v>17.46</v>
          </cell>
        </row>
        <row r="230">
          <cell r="A230">
            <v>67018</v>
          </cell>
          <cell r="B230" t="str">
            <v>ESCOVAMENTO MANUAL DE SUBSTRATO</v>
          </cell>
          <cell r="C230" t="str">
            <v>m2</v>
          </cell>
          <cell r="D230">
            <v>0.02</v>
          </cell>
          <cell r="E230">
            <v>2.89</v>
          </cell>
          <cell r="F230">
            <v>2.91</v>
          </cell>
        </row>
        <row r="231">
          <cell r="A231">
            <v>67022</v>
          </cell>
          <cell r="B231" t="str">
            <v>LIMPEZA DO SUBSTRATO COM APLICAÇÃO DE JATO DE ÁGUA FRIA</v>
          </cell>
          <cell r="C231" t="str">
            <v>m2</v>
          </cell>
          <cell r="D231">
            <v>0.01</v>
          </cell>
          <cell r="E231">
            <v>0.96</v>
          </cell>
          <cell r="F231">
            <v>0.97</v>
          </cell>
        </row>
        <row r="232">
          <cell r="A232">
            <v>67026</v>
          </cell>
          <cell r="B232" t="str">
            <v>PROTEÇÃO DE ARMADURA CONTRA CORROSÃO A BASE DE ZINCO - 2 DEMÃOS</v>
          </cell>
          <cell r="C232" t="str">
            <v>m2</v>
          </cell>
          <cell r="D232">
            <v>11.97</v>
          </cell>
          <cell r="E232">
            <v>25.14</v>
          </cell>
          <cell r="F232">
            <v>37.11</v>
          </cell>
        </row>
        <row r="233">
          <cell r="A233">
            <v>67058</v>
          </cell>
          <cell r="B233" t="str">
            <v>PINTURA A BASE DE SILANO SILOXANO PARA PROTEÇÃO DE SUPERFÍCIES INTERNAS/
EXTERNAS DE ESTRUTURA DE CONCRETO - 2 DEMÃOS</v>
          </cell>
          <cell r="C233" t="str">
            <v>m2</v>
          </cell>
          <cell r="D233">
            <v>4.22</v>
          </cell>
          <cell r="E233">
            <v>4.09</v>
          </cell>
          <cell r="F233">
            <v>8.31</v>
          </cell>
        </row>
        <row r="234">
          <cell r="A234">
            <v>67062</v>
          </cell>
          <cell r="B234" t="str">
            <v>REPARO PROFUNDO EM ESTRUTURA COM ARGAMASSA SECA TIPO "DRY PACK" ISENTA DE
RETRAÇÃO - ESPESSURA DE 3 A 10CM E FCK &gt; 25 MPA</v>
          </cell>
          <cell r="C234" t="str">
            <v>m3</v>
          </cell>
          <cell r="D234">
            <v>3055.43</v>
          </cell>
          <cell r="E234">
            <v>208.47</v>
          </cell>
          <cell r="F234">
            <v>3263.9</v>
          </cell>
        </row>
        <row r="235">
          <cell r="A235">
            <v>67070</v>
          </cell>
          <cell r="B235" t="str">
            <v>CURA QUÍMICA PARA SUBSTRATO CIMENTÍCIO</v>
          </cell>
          <cell r="C235" t="str">
            <v>m2</v>
          </cell>
          <cell r="D235">
            <v>0.95</v>
          </cell>
          <cell r="E235">
            <v>2.04</v>
          </cell>
          <cell r="F235">
            <v>2.99</v>
          </cell>
        </row>
        <row r="236">
          <cell r="A236">
            <v>67078</v>
          </cell>
          <cell r="B236" t="str">
            <v>APLICAÇÃO, COM POSTERIOR REMOÇÃO COM JATO DE ÁGUA, DE ÁCIDO MURIÁTICO (1:20)
E APLICAÇÃO, COM POSTERIOR REMOÇÃO COM JATO DE ÁGUA, DE AMÔNIA (1:14)</v>
          </cell>
          <cell r="C236" t="str">
            <v>m2</v>
          </cell>
          <cell r="D236">
            <v>0.5</v>
          </cell>
          <cell r="E236">
            <v>4.16</v>
          </cell>
          <cell r="F236">
            <v>4.66</v>
          </cell>
        </row>
        <row r="237">
          <cell r="A237">
            <v>67082</v>
          </cell>
          <cell r="B237" t="str">
            <v>TRATAMENTO DE CONCRETO APARENTE 2 DEMÃOS (COM PINTURA DE CIMENTO CP32/ CIMENTO BRANCO/POLÍMEROS ACRÍLICOS/ÁGUA - TRAÇO: 1 POLÍM.:6,6667 CP32: 3,3333
CIBRANCO - EM VOLUME) - INCLUSA A LAVAGEM COM JATO D'ÁGUA</v>
          </cell>
          <cell r="C237" t="str">
            <v>m2</v>
          </cell>
          <cell r="D237">
            <v>1.1499999999999999</v>
          </cell>
          <cell r="E237">
            <v>4.47</v>
          </cell>
          <cell r="F237">
            <v>5.62</v>
          </cell>
        </row>
        <row r="238">
          <cell r="A238">
            <v>169</v>
          </cell>
          <cell r="B238" t="str">
            <v>INST. ELÉT./TELEFÔNICA/CABEAMENTO ESTRUTURADO</v>
          </cell>
        </row>
        <row r="239">
          <cell r="A239">
            <v>70000</v>
          </cell>
          <cell r="B239" t="str">
            <v>INST. ELET./TELEFONICA/CABEAMENTO ESTRUTURADO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70204</v>
          </cell>
          <cell r="B240" t="str">
            <v>ALCA PREFORMADA DE DISTRIBUICAO</v>
          </cell>
          <cell r="C240" t="str">
            <v>Un</v>
          </cell>
          <cell r="D240">
            <v>2.65</v>
          </cell>
          <cell r="E240">
            <v>5.68</v>
          </cell>
          <cell r="F240">
            <v>8.33</v>
          </cell>
        </row>
        <row r="241">
          <cell r="A241">
            <v>70207</v>
          </cell>
          <cell r="B241" t="str">
            <v>ANEL GUIA No. 2</v>
          </cell>
          <cell r="C241" t="str">
            <v>Un</v>
          </cell>
          <cell r="D241">
            <v>1.52</v>
          </cell>
          <cell r="E241">
            <v>3.4</v>
          </cell>
          <cell r="F241">
            <v>4.92</v>
          </cell>
        </row>
        <row r="242">
          <cell r="A242">
            <v>70211</v>
          </cell>
          <cell r="B242" t="str">
            <v>ANILHA PLÁSTICA 25 CM</v>
          </cell>
          <cell r="C242" t="str">
            <v>Un</v>
          </cell>
          <cell r="D242">
            <v>0.15</v>
          </cell>
          <cell r="E242">
            <v>0.31</v>
          </cell>
          <cell r="F242">
            <v>0.46</v>
          </cell>
        </row>
        <row r="243">
          <cell r="A243">
            <v>70218</v>
          </cell>
          <cell r="B243" t="str">
            <v>ARAME DE AÇO GALVANIZADO No. 12 BWG</v>
          </cell>
          <cell r="C243" t="str">
            <v>M</v>
          </cell>
          <cell r="D243">
            <v>0.28999999999999998</v>
          </cell>
          <cell r="E243">
            <v>0.93</v>
          </cell>
          <cell r="F243">
            <v>1.22</v>
          </cell>
        </row>
        <row r="244">
          <cell r="A244">
            <v>70229</v>
          </cell>
          <cell r="B244" t="str">
            <v>ARAME GALVANIZADO 12 BWG</v>
          </cell>
          <cell r="C244" t="str">
            <v>Kg</v>
          </cell>
          <cell r="D244">
            <v>6.5</v>
          </cell>
          <cell r="E244">
            <v>20.58</v>
          </cell>
          <cell r="F244">
            <v>27.08</v>
          </cell>
        </row>
        <row r="245">
          <cell r="A245">
            <v>70230</v>
          </cell>
          <cell r="B245" t="str">
            <v>ARMACAO SECUNDARIA LEVE 1 ELEMENTO</v>
          </cell>
          <cell r="C245" t="str">
            <v>Un</v>
          </cell>
          <cell r="D245">
            <v>11.82</v>
          </cell>
          <cell r="E245">
            <v>6.82</v>
          </cell>
          <cell r="F245">
            <v>18.64</v>
          </cell>
        </row>
        <row r="246">
          <cell r="A246">
            <v>70231</v>
          </cell>
          <cell r="B246" t="str">
            <v>ARMACAO SECUNDARIA LEVE 2 ELEMENTOS</v>
          </cell>
          <cell r="C246" t="str">
            <v>Un</v>
          </cell>
          <cell r="D246">
            <v>17.45</v>
          </cell>
          <cell r="E246">
            <v>10.220000000000001</v>
          </cell>
          <cell r="F246">
            <v>27.67</v>
          </cell>
        </row>
        <row r="247">
          <cell r="A247">
            <v>70232</v>
          </cell>
          <cell r="B247" t="str">
            <v>ARMACAO SECUNDARIA LEVE 3 ELEMENTOS</v>
          </cell>
          <cell r="C247" t="str">
            <v>Un</v>
          </cell>
          <cell r="D247">
            <v>27.05</v>
          </cell>
          <cell r="E247">
            <v>13.62</v>
          </cell>
          <cell r="F247">
            <v>40.67</v>
          </cell>
        </row>
        <row r="248">
          <cell r="A248">
            <v>70233</v>
          </cell>
          <cell r="B248" t="str">
            <v>ARMACAO SECUNDARIA LEVE 4 ELEMENTOS</v>
          </cell>
          <cell r="C248" t="str">
            <v>Un</v>
          </cell>
          <cell r="D248">
            <v>30.25</v>
          </cell>
          <cell r="E248">
            <v>14.76</v>
          </cell>
          <cell r="F248">
            <v>45.01</v>
          </cell>
        </row>
        <row r="249">
          <cell r="A249">
            <v>70240</v>
          </cell>
          <cell r="B249" t="str">
            <v>ARMACAO SECUNDARIA PESADA 1 ELEMENTO</v>
          </cell>
          <cell r="C249" t="str">
            <v>Un</v>
          </cell>
          <cell r="D249">
            <v>15.04</v>
          </cell>
          <cell r="E249">
            <v>6.82</v>
          </cell>
          <cell r="F249">
            <v>21.86</v>
          </cell>
        </row>
        <row r="250">
          <cell r="A250">
            <v>70241</v>
          </cell>
          <cell r="B250" t="str">
            <v>ARMACAO SECUNDARIA PESADA 2 ELEMENTOS</v>
          </cell>
          <cell r="C250" t="str">
            <v>Un</v>
          </cell>
          <cell r="D250">
            <v>31.66</v>
          </cell>
          <cell r="E250">
            <v>10.220000000000001</v>
          </cell>
          <cell r="F250">
            <v>41.88</v>
          </cell>
        </row>
        <row r="251">
          <cell r="A251">
            <v>70242</v>
          </cell>
          <cell r="B251" t="str">
            <v>ARMACAO SECUNDARIA PESADA 3 ELEMENTOS</v>
          </cell>
          <cell r="C251" t="str">
            <v>Un</v>
          </cell>
          <cell r="D251">
            <v>44.36</v>
          </cell>
          <cell r="E251">
            <v>13.62</v>
          </cell>
          <cell r="F251">
            <v>57.98</v>
          </cell>
        </row>
        <row r="252">
          <cell r="A252">
            <v>70243</v>
          </cell>
          <cell r="B252" t="str">
            <v>ARMACAO SECUNDARIA PESADA 4 ELEMENTOS</v>
          </cell>
          <cell r="C252" t="str">
            <v>Un</v>
          </cell>
          <cell r="D252">
            <v>68.680000000000007</v>
          </cell>
          <cell r="E252">
            <v>14.76</v>
          </cell>
          <cell r="F252">
            <v>83.44</v>
          </cell>
        </row>
        <row r="253">
          <cell r="A253">
            <v>70250</v>
          </cell>
          <cell r="B253" t="str">
            <v>ARRUELA QUAD.ACO GALVANIZADO 3X38X38MM FURO 18MM</v>
          </cell>
          <cell r="C253" t="str">
            <v>Un</v>
          </cell>
          <cell r="D253">
            <v>0.67</v>
          </cell>
          <cell r="E253">
            <v>0</v>
          </cell>
          <cell r="F253">
            <v>0.67</v>
          </cell>
        </row>
        <row r="254">
          <cell r="A254">
            <v>70251</v>
          </cell>
          <cell r="B254" t="str">
            <v>ARRUELA LISA D=1/4"</v>
          </cell>
          <cell r="C254" t="str">
            <v>Un</v>
          </cell>
          <cell r="D254">
            <v>0.04</v>
          </cell>
          <cell r="E254">
            <v>0</v>
          </cell>
          <cell r="F254">
            <v>0.04</v>
          </cell>
        </row>
        <row r="255">
          <cell r="A255">
            <v>70252</v>
          </cell>
          <cell r="B255" t="str">
            <v>ARRUELA LISA D=5/16"</v>
          </cell>
          <cell r="C255" t="str">
            <v>Un</v>
          </cell>
          <cell r="D255">
            <v>7.0000000000000007E-2</v>
          </cell>
          <cell r="E255">
            <v>0</v>
          </cell>
          <cell r="F255">
            <v>7.0000000000000007E-2</v>
          </cell>
        </row>
        <row r="256">
          <cell r="A256">
            <v>70253</v>
          </cell>
          <cell r="B256" t="str">
            <v>ATERRAMENTO - SOLDA EXOTÉRMICA - CARTUCHO 32 G</v>
          </cell>
          <cell r="C256" t="str">
            <v>un</v>
          </cell>
          <cell r="D256">
            <v>3.55</v>
          </cell>
          <cell r="E256">
            <v>5.68</v>
          </cell>
          <cell r="F256">
            <v>9.23</v>
          </cell>
        </row>
        <row r="257">
          <cell r="A257">
            <v>70254</v>
          </cell>
          <cell r="B257" t="str">
            <v>ATERRAMENTO - SOLDA EXOTÉRMICA - CARTUCHO 45 G</v>
          </cell>
          <cell r="C257" t="str">
            <v>un</v>
          </cell>
          <cell r="D257">
            <v>4.05</v>
          </cell>
          <cell r="E257">
            <v>5.68</v>
          </cell>
          <cell r="F257">
            <v>9.73</v>
          </cell>
        </row>
        <row r="258">
          <cell r="A258">
            <v>70255</v>
          </cell>
          <cell r="B258" t="str">
            <v>ATERRAMENTO - SOLDA EXOTÉRMICA - CARTUCHO 90 G</v>
          </cell>
          <cell r="C258" t="str">
            <v>un</v>
          </cell>
          <cell r="D258">
            <v>6.08</v>
          </cell>
          <cell r="E258">
            <v>5.68</v>
          </cell>
          <cell r="F258">
            <v>11.76</v>
          </cell>
        </row>
        <row r="259">
          <cell r="A259">
            <v>70256</v>
          </cell>
          <cell r="B259" t="str">
            <v>ATERRAMENTO - SOLDA EXOTÉRMICA - CARTUCHO 115 G</v>
          </cell>
          <cell r="C259" t="str">
            <v>un</v>
          </cell>
          <cell r="D259">
            <v>7.33</v>
          </cell>
          <cell r="E259">
            <v>5.68</v>
          </cell>
          <cell r="F259">
            <v>13.01</v>
          </cell>
        </row>
        <row r="260">
          <cell r="A260">
            <v>70257</v>
          </cell>
          <cell r="B260" t="str">
            <v>ATERRAMENTO - SOLDA EXOTÉRMICA - CARTUCHO 150 G</v>
          </cell>
          <cell r="C260" t="str">
            <v>un</v>
          </cell>
          <cell r="D260">
            <v>13.72</v>
          </cell>
          <cell r="E260">
            <v>5.68</v>
          </cell>
          <cell r="F260">
            <v>19.399999999999999</v>
          </cell>
        </row>
        <row r="261">
          <cell r="A261">
            <v>70260</v>
          </cell>
          <cell r="B261" t="str">
            <v>BARRA DE COBRE 1" X 1/8" (0,8052 KG/M)</v>
          </cell>
          <cell r="C261" t="str">
            <v>m</v>
          </cell>
          <cell r="D261">
            <v>37.659999999999997</v>
          </cell>
          <cell r="E261">
            <v>15.21</v>
          </cell>
          <cell r="F261">
            <v>52.87</v>
          </cell>
        </row>
        <row r="262">
          <cell r="A262">
            <v>70261</v>
          </cell>
          <cell r="B262" t="str">
            <v>BARRA DE COBRE 1" X 3/16" (1,0432 KG/M)</v>
          </cell>
          <cell r="C262" t="str">
            <v>m</v>
          </cell>
          <cell r="D262">
            <v>57.47</v>
          </cell>
          <cell r="E262">
            <v>15.21</v>
          </cell>
          <cell r="F262">
            <v>72.680000000000007</v>
          </cell>
        </row>
        <row r="263">
          <cell r="A263">
            <v>70262</v>
          </cell>
          <cell r="B263" t="str">
            <v>BARRA DE COBRE 1.1/2" X 1/8" (1,0483 KG/M)</v>
          </cell>
          <cell r="C263" t="str">
            <v>m</v>
          </cell>
          <cell r="D263">
            <v>64.540000000000006</v>
          </cell>
          <cell r="E263">
            <v>15.21</v>
          </cell>
          <cell r="F263">
            <v>79.75</v>
          </cell>
        </row>
        <row r="264">
          <cell r="A264">
            <v>70263</v>
          </cell>
          <cell r="B264" t="str">
            <v>BARRA DE COBRE 1.1/2" X 3/16" (1,5648 KG/M)</v>
          </cell>
          <cell r="C264" t="str">
            <v>m</v>
          </cell>
          <cell r="D264">
            <v>82.29</v>
          </cell>
          <cell r="E264">
            <v>15.21</v>
          </cell>
          <cell r="F264">
            <v>97.5</v>
          </cell>
        </row>
        <row r="265">
          <cell r="A265">
            <v>70265</v>
          </cell>
          <cell r="B265" t="str">
            <v>BARRA DE COBRE 1.1/4" X 3/16" (1,3040 KG/M)</v>
          </cell>
          <cell r="C265" t="str">
            <v>m</v>
          </cell>
          <cell r="D265">
            <v>69.650000000000006</v>
          </cell>
          <cell r="E265">
            <v>15.21</v>
          </cell>
          <cell r="F265">
            <v>84.86</v>
          </cell>
        </row>
        <row r="266">
          <cell r="A266">
            <v>70266</v>
          </cell>
          <cell r="B266" t="str">
            <v>BARRA DE COBRE 1/2" X 3/16" (0,5216 KG/M)</v>
          </cell>
          <cell r="C266" t="str">
            <v>m</v>
          </cell>
          <cell r="D266">
            <v>28.73</v>
          </cell>
          <cell r="E266">
            <v>15.21</v>
          </cell>
          <cell r="F266">
            <v>43.94</v>
          </cell>
        </row>
        <row r="267">
          <cell r="A267">
            <v>70267</v>
          </cell>
          <cell r="B267" t="str">
            <v>BARRA DE COBRE 2" X 1/8" (1,3905 KG/M)</v>
          </cell>
          <cell r="C267" t="str">
            <v>m</v>
          </cell>
          <cell r="D267">
            <v>94.84</v>
          </cell>
          <cell r="E267">
            <v>15.21</v>
          </cell>
          <cell r="F267">
            <v>110.05</v>
          </cell>
        </row>
        <row r="268">
          <cell r="A268">
            <v>70268</v>
          </cell>
          <cell r="B268" t="str">
            <v>BARRA DE COBRE 2" X 3/16"  (2,0865 KG/M)</v>
          </cell>
          <cell r="C268" t="str">
            <v>m</v>
          </cell>
          <cell r="D268">
            <v>117.15</v>
          </cell>
          <cell r="E268">
            <v>15.21</v>
          </cell>
          <cell r="F268">
            <v>132.36000000000001</v>
          </cell>
        </row>
        <row r="269">
          <cell r="A269">
            <v>70269</v>
          </cell>
          <cell r="B269" t="str">
            <v>BARRA DE COBRE 3/4" X 3/16" (0,7823 KG/M)</v>
          </cell>
          <cell r="C269" t="str">
            <v>m</v>
          </cell>
          <cell r="D269">
            <v>43</v>
          </cell>
          <cell r="E269">
            <v>15.21</v>
          </cell>
          <cell r="F269">
            <v>58.21</v>
          </cell>
        </row>
        <row r="270">
          <cell r="A270">
            <v>70270</v>
          </cell>
          <cell r="B270" t="str">
            <v>BARRA DE COBRE 3/4"X1/8" (0,5214 KG/M)</v>
          </cell>
          <cell r="C270" t="str">
            <v>m</v>
          </cell>
          <cell r="D270">
            <v>28.63</v>
          </cell>
          <cell r="E270">
            <v>15.21</v>
          </cell>
          <cell r="F270">
            <v>43.84</v>
          </cell>
        </row>
        <row r="271">
          <cell r="A271">
            <v>70271</v>
          </cell>
          <cell r="B271" t="str">
            <v>BARRA DE COBRE  2" X 1/4" ( 2,870 KG/M)</v>
          </cell>
          <cell r="C271" t="str">
            <v>m</v>
          </cell>
          <cell r="D271">
            <v>148.54</v>
          </cell>
          <cell r="E271">
            <v>15.21</v>
          </cell>
          <cell r="F271">
            <v>163.75</v>
          </cell>
        </row>
        <row r="272">
          <cell r="A272">
            <v>70282</v>
          </cell>
          <cell r="B272" t="str">
            <v>BASE METÁLICA PARA MASTRO 1.1/2"</v>
          </cell>
          <cell r="C272" t="str">
            <v>Un</v>
          </cell>
          <cell r="D272">
            <v>64.16</v>
          </cell>
          <cell r="E272">
            <v>22.7</v>
          </cell>
          <cell r="F272">
            <v>86.86</v>
          </cell>
        </row>
        <row r="273">
          <cell r="A273">
            <v>70283</v>
          </cell>
          <cell r="B273" t="str">
            <v>DEMOL.PISO LADRILHO/HIDRAUL.C/TR.ATE CB. E CARGA</v>
          </cell>
          <cell r="C273" t="str">
            <v>Un</v>
          </cell>
          <cell r="D273">
            <v>12.96</v>
          </cell>
          <cell r="E273">
            <v>6.82</v>
          </cell>
          <cell r="F273">
            <v>19.78</v>
          </cell>
        </row>
        <row r="274">
          <cell r="A274">
            <v>70284</v>
          </cell>
          <cell r="B274" t="str">
            <v>BLOCO TELEFONICO BLI-10 C/CANALETA</v>
          </cell>
          <cell r="C274" t="str">
            <v>Un</v>
          </cell>
          <cell r="D274">
            <v>3.54</v>
          </cell>
          <cell r="E274">
            <v>6.82</v>
          </cell>
          <cell r="F274">
            <v>10.36</v>
          </cell>
        </row>
        <row r="275">
          <cell r="A275">
            <v>70285</v>
          </cell>
          <cell r="B275" t="str">
            <v>BORNE TERMINAL SAK 2,5 MM2</v>
          </cell>
          <cell r="C275" t="str">
            <v>Un</v>
          </cell>
          <cell r="D275">
            <v>4.1900000000000004</v>
          </cell>
          <cell r="E275">
            <v>4.54</v>
          </cell>
          <cell r="F275">
            <v>8.73</v>
          </cell>
        </row>
        <row r="276">
          <cell r="A276">
            <v>70286</v>
          </cell>
          <cell r="B276" t="str">
            <v>BORNE TERMINAL SAK 4 MM2</v>
          </cell>
          <cell r="C276" t="str">
            <v>Un</v>
          </cell>
          <cell r="D276">
            <v>5.13</v>
          </cell>
          <cell r="E276">
            <v>4.54</v>
          </cell>
          <cell r="F276">
            <v>9.67</v>
          </cell>
        </row>
        <row r="277">
          <cell r="A277">
            <v>70287</v>
          </cell>
          <cell r="B277" t="str">
            <v>BORNE TERMINAL SAK 6 MM2</v>
          </cell>
          <cell r="C277" t="str">
            <v>Un</v>
          </cell>
          <cell r="D277">
            <v>5.42</v>
          </cell>
          <cell r="E277">
            <v>4.54</v>
          </cell>
          <cell r="F277">
            <v>9.9600000000000009</v>
          </cell>
        </row>
        <row r="278">
          <cell r="A278">
            <v>70288</v>
          </cell>
          <cell r="B278" t="str">
            <v>BORNE TERMINAL SAK 10 MM2</v>
          </cell>
          <cell r="C278" t="str">
            <v>Un</v>
          </cell>
          <cell r="D278">
            <v>10.24</v>
          </cell>
          <cell r="E278">
            <v>5.29</v>
          </cell>
          <cell r="F278">
            <v>15.53</v>
          </cell>
        </row>
        <row r="279">
          <cell r="A279">
            <v>70289</v>
          </cell>
          <cell r="B279" t="str">
            <v>BORNE TERMINAL SAK 16 MM2</v>
          </cell>
          <cell r="C279" t="str">
            <v>Un</v>
          </cell>
          <cell r="D279">
            <v>10.3</v>
          </cell>
          <cell r="E279">
            <v>5.29</v>
          </cell>
          <cell r="F279">
            <v>15.59</v>
          </cell>
        </row>
        <row r="280">
          <cell r="A280">
            <v>70290</v>
          </cell>
          <cell r="B280" t="str">
            <v>BORNE TERMINAL SAK 25 MM2</v>
          </cell>
          <cell r="C280" t="str">
            <v>Un</v>
          </cell>
          <cell r="D280">
            <v>20.010000000000002</v>
          </cell>
          <cell r="E280">
            <v>5.29</v>
          </cell>
          <cell r="F280">
            <v>25.3</v>
          </cell>
        </row>
        <row r="281">
          <cell r="A281">
            <v>70291</v>
          </cell>
          <cell r="B281" t="str">
            <v>BORNE TERMINAL SAK 35 MM2</v>
          </cell>
          <cell r="C281" t="str">
            <v>Un</v>
          </cell>
          <cell r="D281">
            <v>20.18</v>
          </cell>
          <cell r="E281">
            <v>6.05</v>
          </cell>
          <cell r="F281">
            <v>26.23</v>
          </cell>
        </row>
        <row r="282">
          <cell r="A282">
            <v>70292</v>
          </cell>
          <cell r="B282" t="str">
            <v>BORNE TERMINAL SAK 50 MM2</v>
          </cell>
          <cell r="C282" t="str">
            <v>Un</v>
          </cell>
          <cell r="D282">
            <v>58.99</v>
          </cell>
          <cell r="E282">
            <v>6.05</v>
          </cell>
          <cell r="F282">
            <v>65.040000000000006</v>
          </cell>
        </row>
        <row r="283">
          <cell r="A283">
            <v>70293</v>
          </cell>
          <cell r="B283" t="str">
            <v>BORNE TERMINAL SAK 70 MM2</v>
          </cell>
          <cell r="C283" t="str">
            <v>Un</v>
          </cell>
          <cell r="D283">
            <v>68.45</v>
          </cell>
          <cell r="E283">
            <v>6.05</v>
          </cell>
          <cell r="F283">
            <v>74.5</v>
          </cell>
        </row>
        <row r="284">
          <cell r="A284">
            <v>70295</v>
          </cell>
          <cell r="B284" t="str">
            <v>BORNE TERMINAL SAK 95 MM2</v>
          </cell>
          <cell r="C284" t="str">
            <v>Un</v>
          </cell>
          <cell r="D284">
            <v>69.58</v>
          </cell>
          <cell r="E284">
            <v>7.57</v>
          </cell>
          <cell r="F284">
            <v>77.150000000000006</v>
          </cell>
        </row>
        <row r="285">
          <cell r="A285">
            <v>70296</v>
          </cell>
          <cell r="B285" t="str">
            <v>BORNE TERMINAL SAK 120 MM2</v>
          </cell>
          <cell r="C285" t="str">
            <v>Un</v>
          </cell>
          <cell r="D285">
            <v>97.93</v>
          </cell>
          <cell r="E285">
            <v>7.57</v>
          </cell>
          <cell r="F285">
            <v>105.5</v>
          </cell>
        </row>
        <row r="286">
          <cell r="A286">
            <v>70297</v>
          </cell>
          <cell r="B286" t="str">
            <v>BORNE TERMINAL SAK 150 MM2</v>
          </cell>
          <cell r="C286" t="str">
            <v>Un</v>
          </cell>
          <cell r="D286">
            <v>106.75</v>
          </cell>
          <cell r="E286">
            <v>7.57</v>
          </cell>
          <cell r="F286">
            <v>114.32</v>
          </cell>
        </row>
        <row r="287">
          <cell r="A287">
            <v>70303</v>
          </cell>
          <cell r="B287" t="str">
            <v>BOTOEIRA "LIGA-DESLIGA" DE EMBUTIR</v>
          </cell>
          <cell r="C287" t="str">
            <v>Un</v>
          </cell>
          <cell r="D287">
            <v>24.17</v>
          </cell>
          <cell r="E287">
            <v>11.36</v>
          </cell>
          <cell r="F287">
            <v>35.53</v>
          </cell>
        </row>
        <row r="288">
          <cell r="A288">
            <v>70305</v>
          </cell>
          <cell r="B288" t="str">
            <v>BOTOEIRA "LIGA-DESLIGA" P/INST.EM PORTA  DE QUADRO</v>
          </cell>
          <cell r="C288" t="str">
            <v>Un</v>
          </cell>
          <cell r="D288">
            <v>44.21</v>
          </cell>
          <cell r="E288">
            <v>11.36</v>
          </cell>
          <cell r="F288">
            <v>55.57</v>
          </cell>
        </row>
        <row r="289">
          <cell r="A289">
            <v>70320</v>
          </cell>
          <cell r="B289" t="str">
            <v>BOX CURVO DIAMETRO 1/2"</v>
          </cell>
          <cell r="C289" t="str">
            <v>Un</v>
          </cell>
          <cell r="D289">
            <v>2.88</v>
          </cell>
          <cell r="E289">
            <v>1.59</v>
          </cell>
          <cell r="F289">
            <v>4.47</v>
          </cell>
        </row>
        <row r="290">
          <cell r="A290">
            <v>70321</v>
          </cell>
          <cell r="B290" t="str">
            <v>BOX CURVO DIAMETRO 3/4"</v>
          </cell>
          <cell r="C290" t="str">
            <v>Un</v>
          </cell>
          <cell r="D290">
            <v>3.2</v>
          </cell>
          <cell r="E290">
            <v>2.2799999999999998</v>
          </cell>
          <cell r="F290">
            <v>5.48</v>
          </cell>
        </row>
        <row r="291">
          <cell r="A291">
            <v>70325</v>
          </cell>
          <cell r="B291" t="str">
            <v>BOX CURVO DIAMETRO 1"</v>
          </cell>
          <cell r="C291" t="str">
            <v>Un</v>
          </cell>
          <cell r="D291">
            <v>6.4</v>
          </cell>
          <cell r="E291">
            <v>2.95</v>
          </cell>
          <cell r="F291">
            <v>9.35</v>
          </cell>
        </row>
        <row r="292">
          <cell r="A292">
            <v>70330</v>
          </cell>
          <cell r="B292" t="str">
            <v>BOX RETO DIAMETRO 1/2"</v>
          </cell>
          <cell r="C292" t="str">
            <v>Un</v>
          </cell>
          <cell r="D292">
            <v>1.65</v>
          </cell>
          <cell r="E292">
            <v>0.46</v>
          </cell>
          <cell r="F292">
            <v>2.11</v>
          </cell>
        </row>
        <row r="293">
          <cell r="A293">
            <v>70331</v>
          </cell>
          <cell r="B293" t="str">
            <v>BOX RETO DIAMETRO 3/4"</v>
          </cell>
          <cell r="C293" t="str">
            <v>Un</v>
          </cell>
          <cell r="D293">
            <v>1.8</v>
          </cell>
          <cell r="E293">
            <v>0.68</v>
          </cell>
          <cell r="F293">
            <v>2.48</v>
          </cell>
        </row>
        <row r="294">
          <cell r="A294">
            <v>70335</v>
          </cell>
          <cell r="B294" t="str">
            <v>BOX RETO DIAMETRO 1"</v>
          </cell>
          <cell r="C294" t="str">
            <v>Un</v>
          </cell>
          <cell r="D294">
            <v>2.44</v>
          </cell>
          <cell r="E294">
            <v>1.1399999999999999</v>
          </cell>
          <cell r="F294">
            <v>3.58</v>
          </cell>
        </row>
        <row r="295">
          <cell r="A295">
            <v>70350</v>
          </cell>
          <cell r="B295" t="str">
            <v>BRACADEIRA METALICA TIPO "U" DIAM.1/2"</v>
          </cell>
          <cell r="C295" t="str">
            <v>Un</v>
          </cell>
          <cell r="D295">
            <v>0.32</v>
          </cell>
          <cell r="E295">
            <v>0.23</v>
          </cell>
          <cell r="F295">
            <v>0.55000000000000004</v>
          </cell>
        </row>
        <row r="296">
          <cell r="A296">
            <v>70351</v>
          </cell>
          <cell r="B296" t="str">
            <v>BRACADEIRA METALICA TIPO "U" DIAM. 3/4"</v>
          </cell>
          <cell r="C296" t="str">
            <v>Un</v>
          </cell>
          <cell r="D296">
            <v>0.34</v>
          </cell>
          <cell r="E296">
            <v>0.23</v>
          </cell>
          <cell r="F296">
            <v>0.56999999999999995</v>
          </cell>
        </row>
        <row r="297">
          <cell r="A297">
            <v>70352</v>
          </cell>
          <cell r="B297" t="str">
            <v>BRACADEIRA METALICA TIPO "U" DIAM. 1"</v>
          </cell>
          <cell r="C297" t="str">
            <v>Un</v>
          </cell>
          <cell r="D297">
            <v>0.55000000000000004</v>
          </cell>
          <cell r="E297">
            <v>0.23</v>
          </cell>
          <cell r="F297">
            <v>0.78</v>
          </cell>
        </row>
        <row r="298">
          <cell r="A298">
            <v>70353</v>
          </cell>
          <cell r="B298" t="str">
            <v>BRACADEIRA METALICA TIPO "U" DIAM. 1.1/4"</v>
          </cell>
          <cell r="C298" t="str">
            <v>Un</v>
          </cell>
          <cell r="D298">
            <v>0.55000000000000004</v>
          </cell>
          <cell r="E298">
            <v>0.68</v>
          </cell>
          <cell r="F298">
            <v>1.23</v>
          </cell>
        </row>
        <row r="299">
          <cell r="A299">
            <v>70354</v>
          </cell>
          <cell r="B299" t="str">
            <v>BRACADEIRA METALICA TIPO "U" DIAM. 1.1/2"</v>
          </cell>
          <cell r="C299" t="str">
            <v>Un</v>
          </cell>
          <cell r="D299">
            <v>0.68</v>
          </cell>
          <cell r="E299">
            <v>0.91</v>
          </cell>
          <cell r="F299">
            <v>1.59</v>
          </cell>
        </row>
        <row r="300">
          <cell r="A300">
            <v>70355</v>
          </cell>
          <cell r="B300" t="str">
            <v>BRACADEIRA METALICA TIPO "U" DIAM. 2"</v>
          </cell>
          <cell r="C300" t="str">
            <v>Un</v>
          </cell>
          <cell r="D300">
            <v>0.81</v>
          </cell>
          <cell r="E300">
            <v>1.37</v>
          </cell>
          <cell r="F300">
            <v>2.1800000000000002</v>
          </cell>
        </row>
        <row r="301">
          <cell r="A301">
            <v>70356</v>
          </cell>
          <cell r="B301" t="str">
            <v>BRACADEIRA METALICA TIPO "U" DIAM. 2.1/2"</v>
          </cell>
          <cell r="C301" t="str">
            <v>Un</v>
          </cell>
          <cell r="D301">
            <v>1.22</v>
          </cell>
          <cell r="E301">
            <v>2.72</v>
          </cell>
          <cell r="F301">
            <v>3.94</v>
          </cell>
        </row>
        <row r="302">
          <cell r="A302">
            <v>70357</v>
          </cell>
          <cell r="B302" t="str">
            <v>BRACADEIRA METALICA TIPO "U" DIAM. 3"</v>
          </cell>
          <cell r="C302" t="str">
            <v>Un</v>
          </cell>
          <cell r="D302">
            <v>1.44</v>
          </cell>
          <cell r="E302">
            <v>4.09</v>
          </cell>
          <cell r="F302">
            <v>5.53</v>
          </cell>
        </row>
        <row r="303">
          <cell r="A303">
            <v>70358</v>
          </cell>
          <cell r="B303" t="str">
            <v>BRACADEIRA METALICA TIPO "U" DIAM. 4"</v>
          </cell>
          <cell r="C303" t="str">
            <v>Un</v>
          </cell>
          <cell r="D303">
            <v>2.02</v>
          </cell>
          <cell r="E303">
            <v>5.68</v>
          </cell>
          <cell r="F303">
            <v>7.7</v>
          </cell>
        </row>
        <row r="304">
          <cell r="A304">
            <v>70370</v>
          </cell>
          <cell r="B304" t="str">
            <v>BRACADEIRA METALICA TIPO "D" DIAM. 1/2"</v>
          </cell>
          <cell r="C304" t="str">
            <v>Un</v>
          </cell>
          <cell r="D304">
            <v>0.64</v>
          </cell>
          <cell r="E304">
            <v>0.23</v>
          </cell>
          <cell r="F304">
            <v>0.87</v>
          </cell>
        </row>
        <row r="305">
          <cell r="A305">
            <v>70371</v>
          </cell>
          <cell r="B305" t="str">
            <v>BRACADEIRA METALICA TIPO "D" DIAM. 3/4"</v>
          </cell>
          <cell r="C305" t="str">
            <v>Un</v>
          </cell>
          <cell r="D305">
            <v>0.71</v>
          </cell>
          <cell r="E305">
            <v>0.23</v>
          </cell>
          <cell r="F305">
            <v>0.94</v>
          </cell>
        </row>
        <row r="306">
          <cell r="A306">
            <v>70372</v>
          </cell>
          <cell r="B306" t="str">
            <v>BRACADEIRA METALICA TIPO "D" DIAM. 1"</v>
          </cell>
          <cell r="C306" t="str">
            <v>Un</v>
          </cell>
          <cell r="D306">
            <v>0.86</v>
          </cell>
          <cell r="E306">
            <v>0.23</v>
          </cell>
          <cell r="F306">
            <v>1.0900000000000001</v>
          </cell>
        </row>
        <row r="307">
          <cell r="A307">
            <v>70373</v>
          </cell>
          <cell r="B307" t="str">
            <v>BRACADEIRA METALICA TIPO "D" DIAM. 1.1/4"</v>
          </cell>
          <cell r="C307" t="str">
            <v>Un</v>
          </cell>
          <cell r="D307">
            <v>0.95</v>
          </cell>
          <cell r="E307">
            <v>0.68</v>
          </cell>
          <cell r="F307">
            <v>1.63</v>
          </cell>
        </row>
        <row r="308">
          <cell r="A308">
            <v>70374</v>
          </cell>
          <cell r="B308" t="str">
            <v>BRACADEIRA METALICA TIPO "D" DIAM. 1.1/2"</v>
          </cell>
          <cell r="C308" t="str">
            <v>Un</v>
          </cell>
          <cell r="D308">
            <v>0.96</v>
          </cell>
          <cell r="E308">
            <v>0.91</v>
          </cell>
          <cell r="F308">
            <v>1.87</v>
          </cell>
        </row>
        <row r="309">
          <cell r="A309">
            <v>70375</v>
          </cell>
          <cell r="B309" t="str">
            <v>BRACADEIRA METALICA TIPO "D" DIAM. 2"</v>
          </cell>
          <cell r="C309" t="str">
            <v>Un</v>
          </cell>
          <cell r="D309">
            <v>1.42</v>
          </cell>
          <cell r="E309">
            <v>1.37</v>
          </cell>
          <cell r="F309">
            <v>2.79</v>
          </cell>
        </row>
        <row r="310">
          <cell r="A310">
            <v>70376</v>
          </cell>
          <cell r="B310" t="str">
            <v>BRACADEIRA METALICA TIPO "D" DIAM. 2.1/2"</v>
          </cell>
          <cell r="C310" t="str">
            <v>Un</v>
          </cell>
          <cell r="D310">
            <v>1.82</v>
          </cell>
          <cell r="E310">
            <v>2.72</v>
          </cell>
          <cell r="F310">
            <v>4.54</v>
          </cell>
        </row>
        <row r="311">
          <cell r="A311">
            <v>70377</v>
          </cell>
          <cell r="B311" t="str">
            <v>BRACADEIRA METALICA TIPO "D" DIAM. 3"</v>
          </cell>
          <cell r="C311" t="str">
            <v>Un</v>
          </cell>
          <cell r="D311">
            <v>1.83</v>
          </cell>
          <cell r="E311">
            <v>4.09</v>
          </cell>
          <cell r="F311">
            <v>5.92</v>
          </cell>
        </row>
        <row r="312">
          <cell r="A312">
            <v>70378</v>
          </cell>
          <cell r="B312" t="str">
            <v>BRACADEIRA METALICA TIPO "D" DIAM. 4"</v>
          </cell>
          <cell r="C312" t="str">
            <v>Un</v>
          </cell>
          <cell r="D312">
            <v>2.34</v>
          </cell>
          <cell r="E312">
            <v>5.68</v>
          </cell>
          <cell r="F312">
            <v>8.02</v>
          </cell>
        </row>
        <row r="313">
          <cell r="A313">
            <v>70379</v>
          </cell>
          <cell r="B313" t="str">
            <v>BRAÇADEIRA PARA 3 ESTAIS 1.1/2"</v>
          </cell>
          <cell r="C313" t="str">
            <v>Un</v>
          </cell>
          <cell r="D313">
            <v>11.9</v>
          </cell>
          <cell r="E313">
            <v>7.94</v>
          </cell>
          <cell r="F313">
            <v>19.84</v>
          </cell>
        </row>
        <row r="314">
          <cell r="A314">
            <v>70380</v>
          </cell>
          <cell r="B314" t="str">
            <v>BRAÇADEIRA METÁLICA CIRCULAR 2" C/CHUMBADOR</v>
          </cell>
          <cell r="C314" t="str">
            <v>Un</v>
          </cell>
          <cell r="D314">
            <v>5.08</v>
          </cell>
          <cell r="E314">
            <v>7.94</v>
          </cell>
          <cell r="F314">
            <v>13.02</v>
          </cell>
        </row>
        <row r="315">
          <cell r="A315">
            <v>70386</v>
          </cell>
          <cell r="B315" t="str">
            <v>BRAÇO C AÇO GALVANIZADO , CONFORME NTD-17</v>
          </cell>
          <cell r="C315" t="str">
            <v>un</v>
          </cell>
          <cell r="D315">
            <v>105.09</v>
          </cell>
          <cell r="E315">
            <v>4.54</v>
          </cell>
          <cell r="F315">
            <v>109.63</v>
          </cell>
        </row>
        <row r="316">
          <cell r="A316">
            <v>70390</v>
          </cell>
          <cell r="B316" t="str">
            <v>BUCHA DE NYLON S-5</v>
          </cell>
          <cell r="C316" t="str">
            <v>Un</v>
          </cell>
          <cell r="D316">
            <v>0.02</v>
          </cell>
          <cell r="E316">
            <v>0.36</v>
          </cell>
          <cell r="F316">
            <v>0.38</v>
          </cell>
        </row>
        <row r="317">
          <cell r="A317">
            <v>70391</v>
          </cell>
          <cell r="B317" t="str">
            <v>BUCHA DE NYLON S-6</v>
          </cell>
          <cell r="C317" t="str">
            <v>Un</v>
          </cell>
          <cell r="D317">
            <v>0.04</v>
          </cell>
          <cell r="E317">
            <v>0.36</v>
          </cell>
          <cell r="F317">
            <v>0.4</v>
          </cell>
        </row>
        <row r="318">
          <cell r="A318">
            <v>70392</v>
          </cell>
          <cell r="B318" t="str">
            <v>BUCHA DE NYLON S-8</v>
          </cell>
          <cell r="C318" t="str">
            <v>Un</v>
          </cell>
          <cell r="D318">
            <v>0.04</v>
          </cell>
          <cell r="E318">
            <v>0.36</v>
          </cell>
          <cell r="F318">
            <v>0.4</v>
          </cell>
        </row>
        <row r="319">
          <cell r="A319">
            <v>70393</v>
          </cell>
          <cell r="B319" t="str">
            <v>BUCHA DE NYLON S-10</v>
          </cell>
          <cell r="C319" t="str">
            <v>Un</v>
          </cell>
          <cell r="D319">
            <v>0.08</v>
          </cell>
          <cell r="E319">
            <v>0.46</v>
          </cell>
          <cell r="F319">
            <v>0.54</v>
          </cell>
        </row>
        <row r="320">
          <cell r="A320">
            <v>70394</v>
          </cell>
          <cell r="B320" t="str">
            <v>BUCHA DE NYLON S-12</v>
          </cell>
          <cell r="C320" t="str">
            <v>Un</v>
          </cell>
          <cell r="D320">
            <v>0.1</v>
          </cell>
          <cell r="E320">
            <v>0.46</v>
          </cell>
          <cell r="F320">
            <v>0.56000000000000005</v>
          </cell>
        </row>
        <row r="321">
          <cell r="A321">
            <v>70420</v>
          </cell>
          <cell r="B321" t="str">
            <v>BUCHA E ARRUELA METALICA DIAM. 1/2"</v>
          </cell>
          <cell r="C321" t="str">
            <v>PR</v>
          </cell>
          <cell r="D321">
            <v>0.15</v>
          </cell>
          <cell r="E321">
            <v>0.23</v>
          </cell>
          <cell r="F321">
            <v>0.38</v>
          </cell>
        </row>
        <row r="322">
          <cell r="A322">
            <v>70421</v>
          </cell>
          <cell r="B322" t="str">
            <v>BUCHA E ARRUELA METALICA DIAM. 3/4"</v>
          </cell>
          <cell r="C322" t="str">
            <v>PR</v>
          </cell>
          <cell r="D322">
            <v>0.26</v>
          </cell>
          <cell r="E322">
            <v>0.23</v>
          </cell>
          <cell r="F322">
            <v>0.49</v>
          </cell>
        </row>
        <row r="323">
          <cell r="A323">
            <v>70422</v>
          </cell>
          <cell r="B323" t="str">
            <v>BUCHA E ARRUELA METALICA DIAM. 1"</v>
          </cell>
          <cell r="C323" t="str">
            <v>PR</v>
          </cell>
          <cell r="D323">
            <v>0.5</v>
          </cell>
          <cell r="E323">
            <v>0.23</v>
          </cell>
          <cell r="F323">
            <v>0.73</v>
          </cell>
        </row>
        <row r="324">
          <cell r="A324">
            <v>70423</v>
          </cell>
          <cell r="B324" t="str">
            <v>BUCHA E ARRUELA METALICA DIAM. 1.1/4"</v>
          </cell>
          <cell r="C324" t="str">
            <v>PR</v>
          </cell>
          <cell r="D324">
            <v>0.63</v>
          </cell>
          <cell r="E324">
            <v>0.68</v>
          </cell>
          <cell r="F324">
            <v>1.31</v>
          </cell>
        </row>
        <row r="325">
          <cell r="A325">
            <v>70424</v>
          </cell>
          <cell r="B325" t="str">
            <v>BUCHA E ARRUELA METALICA DIAM. 1.1/2"</v>
          </cell>
          <cell r="C325" t="str">
            <v>PR</v>
          </cell>
          <cell r="D325">
            <v>0.82</v>
          </cell>
          <cell r="E325">
            <v>0.91</v>
          </cell>
          <cell r="F325">
            <v>1.73</v>
          </cell>
        </row>
        <row r="326">
          <cell r="A326">
            <v>70425</v>
          </cell>
          <cell r="B326" t="str">
            <v>BUCHA E ARRUELA METALICA DIAM. 2"</v>
          </cell>
          <cell r="C326" t="str">
            <v>PR</v>
          </cell>
          <cell r="D326">
            <v>1.18</v>
          </cell>
          <cell r="E326">
            <v>1.37</v>
          </cell>
          <cell r="F326">
            <v>2.5499999999999998</v>
          </cell>
        </row>
        <row r="327">
          <cell r="A327">
            <v>70426</v>
          </cell>
          <cell r="B327" t="str">
            <v>BUCHA E ARRUELA METALICA DIAM. 2.1/2"</v>
          </cell>
          <cell r="C327" t="str">
            <v>PR</v>
          </cell>
          <cell r="D327">
            <v>3.61</v>
          </cell>
          <cell r="E327">
            <v>2.72</v>
          </cell>
          <cell r="F327">
            <v>6.33</v>
          </cell>
        </row>
        <row r="328">
          <cell r="A328">
            <v>70427</v>
          </cell>
          <cell r="B328" t="str">
            <v>BUCHA E ARRUELA METALICA DIAM. 3"</v>
          </cell>
          <cell r="C328" t="str">
            <v>PR</v>
          </cell>
          <cell r="D328">
            <v>5.61</v>
          </cell>
          <cell r="E328">
            <v>4.09</v>
          </cell>
          <cell r="F328">
            <v>9.6999999999999993</v>
          </cell>
        </row>
        <row r="329">
          <cell r="A329">
            <v>70428</v>
          </cell>
          <cell r="B329" t="str">
            <v>BUCHA E ARRUELA METALICA DIAM. 4"</v>
          </cell>
          <cell r="C329" t="str">
            <v>PR</v>
          </cell>
          <cell r="D329">
            <v>8.11</v>
          </cell>
          <cell r="E329">
            <v>5.68</v>
          </cell>
          <cell r="F329">
            <v>13.79</v>
          </cell>
        </row>
        <row r="330">
          <cell r="A330">
            <v>70450</v>
          </cell>
          <cell r="B330" t="str">
            <v>BUCHA P/TIJOLO FURADO S-6</v>
          </cell>
          <cell r="C330" t="str">
            <v>Un</v>
          </cell>
          <cell r="D330">
            <v>0.12</v>
          </cell>
          <cell r="E330">
            <v>0.36</v>
          </cell>
          <cell r="F330">
            <v>0.48</v>
          </cell>
        </row>
        <row r="331">
          <cell r="A331">
            <v>70451</v>
          </cell>
          <cell r="B331" t="str">
            <v>BUCHA P/TIJOLO FURADO S-8</v>
          </cell>
          <cell r="C331" t="str">
            <v>Un</v>
          </cell>
          <cell r="D331">
            <v>0.15</v>
          </cell>
          <cell r="E331">
            <v>0.36</v>
          </cell>
          <cell r="F331">
            <v>0.51</v>
          </cell>
        </row>
        <row r="332">
          <cell r="A332">
            <v>70452</v>
          </cell>
          <cell r="B332" t="str">
            <v>BUCHA P/TIJOLO FURADO S-10</v>
          </cell>
          <cell r="C332" t="str">
            <v>Un</v>
          </cell>
          <cell r="D332">
            <v>0.39</v>
          </cell>
          <cell r="E332">
            <v>0.46</v>
          </cell>
          <cell r="F332">
            <v>0.85</v>
          </cell>
        </row>
        <row r="333">
          <cell r="A333">
            <v>70500</v>
          </cell>
          <cell r="B333" t="str">
            <v>CABECOTE DE LIGA DE ALUMINIO DIAM. 3/4"</v>
          </cell>
          <cell r="C333" t="str">
            <v>Un</v>
          </cell>
          <cell r="D333">
            <v>2.8</v>
          </cell>
          <cell r="E333">
            <v>0.91</v>
          </cell>
          <cell r="F333">
            <v>3.71</v>
          </cell>
        </row>
        <row r="334">
          <cell r="A334">
            <v>70501</v>
          </cell>
          <cell r="B334" t="str">
            <v>CABECOTE DE LIGA DE ALUMINIO DIAM. 1"</v>
          </cell>
          <cell r="C334" t="str">
            <v>Un</v>
          </cell>
          <cell r="D334">
            <v>3.5</v>
          </cell>
          <cell r="E334">
            <v>1.37</v>
          </cell>
          <cell r="F334">
            <v>4.87</v>
          </cell>
        </row>
        <row r="335">
          <cell r="A335">
            <v>70502</v>
          </cell>
          <cell r="B335" t="str">
            <v>CABECOTE DE LIGA DE ALUMINIO DIAM. 1.1/4"</v>
          </cell>
          <cell r="C335" t="str">
            <v>Un</v>
          </cell>
          <cell r="D335">
            <v>5.62</v>
          </cell>
          <cell r="E335">
            <v>1.82</v>
          </cell>
          <cell r="F335">
            <v>7.44</v>
          </cell>
        </row>
        <row r="336">
          <cell r="A336">
            <v>70503</v>
          </cell>
          <cell r="B336" t="str">
            <v>CABECOTE DE LIGA DE ALUMINIO DIAM. 1.1/2"</v>
          </cell>
          <cell r="C336" t="str">
            <v>Un</v>
          </cell>
          <cell r="D336">
            <v>5.73</v>
          </cell>
          <cell r="E336">
            <v>2.4900000000000002</v>
          </cell>
          <cell r="F336">
            <v>8.2200000000000006</v>
          </cell>
        </row>
        <row r="337">
          <cell r="A337">
            <v>70504</v>
          </cell>
          <cell r="B337" t="str">
            <v>CABECOTE DE LIGA DE ALUMINIO DIAM. 2"</v>
          </cell>
          <cell r="C337" t="str">
            <v>Un</v>
          </cell>
          <cell r="D337">
            <v>6.31</v>
          </cell>
          <cell r="E337">
            <v>2.95</v>
          </cell>
          <cell r="F337">
            <v>9.26</v>
          </cell>
        </row>
        <row r="338">
          <cell r="A338">
            <v>70505</v>
          </cell>
          <cell r="B338" t="str">
            <v>CABECOTE DE LIGA DE ALUMINIO DIAM. 2.1/2"</v>
          </cell>
          <cell r="C338" t="str">
            <v>Un</v>
          </cell>
          <cell r="D338">
            <v>9.8000000000000007</v>
          </cell>
          <cell r="E338">
            <v>5.68</v>
          </cell>
          <cell r="F338">
            <v>15.48</v>
          </cell>
        </row>
        <row r="339">
          <cell r="A339">
            <v>70506</v>
          </cell>
          <cell r="B339" t="str">
            <v>CABECOTE DE LIGA DE ALUMINIO DIAM. 3"</v>
          </cell>
          <cell r="C339" t="str">
            <v>Un</v>
          </cell>
          <cell r="D339">
            <v>14</v>
          </cell>
          <cell r="E339">
            <v>9.76</v>
          </cell>
          <cell r="F339">
            <v>23.76</v>
          </cell>
        </row>
        <row r="340">
          <cell r="A340">
            <v>70507</v>
          </cell>
          <cell r="B340" t="str">
            <v>CABECOTE DE LIGA DE ALUMINIO DIAM. 4"</v>
          </cell>
          <cell r="C340" t="str">
            <v>Un</v>
          </cell>
          <cell r="D340">
            <v>33</v>
          </cell>
          <cell r="E340">
            <v>12.48</v>
          </cell>
          <cell r="F340">
            <v>45.48</v>
          </cell>
        </row>
        <row r="341">
          <cell r="A341">
            <v>70509</v>
          </cell>
          <cell r="B341" t="str">
            <v>CABO EPR/XLPE (90°C) 1KV - 10MM2</v>
          </cell>
          <cell r="C341" t="str">
            <v>M</v>
          </cell>
          <cell r="D341">
            <v>4.92</v>
          </cell>
          <cell r="E341">
            <v>1.59</v>
          </cell>
          <cell r="F341">
            <v>6.51</v>
          </cell>
        </row>
        <row r="342">
          <cell r="A342">
            <v>70510</v>
          </cell>
          <cell r="B342" t="str">
            <v>CABO EPR/XLPE (90°C) 1 KV - 16 MM2</v>
          </cell>
          <cell r="C342" t="str">
            <v>M</v>
          </cell>
          <cell r="D342">
            <v>7.87</v>
          </cell>
          <cell r="E342">
            <v>1.82</v>
          </cell>
          <cell r="F342">
            <v>9.69</v>
          </cell>
        </row>
        <row r="343">
          <cell r="A343">
            <v>70511</v>
          </cell>
          <cell r="B343" t="str">
            <v>CABO EPR/XLPE (90°C) 1 KV - 25 MM2</v>
          </cell>
          <cell r="C343" t="str">
            <v>M</v>
          </cell>
          <cell r="D343">
            <v>12.17</v>
          </cell>
          <cell r="E343">
            <v>1.93</v>
          </cell>
          <cell r="F343">
            <v>14.1</v>
          </cell>
        </row>
        <row r="344">
          <cell r="A344">
            <v>70512</v>
          </cell>
          <cell r="B344" t="str">
            <v>CABO EPR/XLPE (90°C) 1 KV - 35 MM2</v>
          </cell>
          <cell r="C344" t="str">
            <v>M</v>
          </cell>
          <cell r="D344">
            <v>16.64</v>
          </cell>
          <cell r="E344">
            <v>2.38</v>
          </cell>
          <cell r="F344">
            <v>19.02</v>
          </cell>
        </row>
        <row r="345">
          <cell r="A345">
            <v>70513</v>
          </cell>
          <cell r="B345" t="str">
            <v>CABO EPR/XLPE (90°C) 1 KV - 50 MM2</v>
          </cell>
          <cell r="C345" t="str">
            <v>M</v>
          </cell>
          <cell r="D345">
            <v>23.32</v>
          </cell>
          <cell r="E345">
            <v>3.52</v>
          </cell>
          <cell r="F345">
            <v>26.84</v>
          </cell>
        </row>
        <row r="346">
          <cell r="A346">
            <v>70514</v>
          </cell>
          <cell r="B346" t="str">
            <v>CABO EPR/XLPE (90°C) 1 KV - 70 MM2</v>
          </cell>
          <cell r="C346" t="str">
            <v>M</v>
          </cell>
          <cell r="D346">
            <v>34.090000000000003</v>
          </cell>
          <cell r="E346">
            <v>3.86</v>
          </cell>
          <cell r="F346">
            <v>37.950000000000003</v>
          </cell>
        </row>
        <row r="347">
          <cell r="A347">
            <v>70515</v>
          </cell>
          <cell r="B347" t="str">
            <v>CABO EPR/XLPE (90°C) 1 KV - 95 MM2</v>
          </cell>
          <cell r="C347" t="str">
            <v>M</v>
          </cell>
          <cell r="D347">
            <v>42.98</v>
          </cell>
          <cell r="E347">
            <v>4.09</v>
          </cell>
          <cell r="F347">
            <v>47.07</v>
          </cell>
        </row>
        <row r="348">
          <cell r="A348">
            <v>70516</v>
          </cell>
          <cell r="B348" t="str">
            <v>CABO EPR/XLPE (90ºC) 1 KV - 120 MM2</v>
          </cell>
          <cell r="C348" t="str">
            <v>M</v>
          </cell>
          <cell r="D348">
            <v>56.04</v>
          </cell>
          <cell r="E348">
            <v>5.22</v>
          </cell>
          <cell r="F348">
            <v>61.26</v>
          </cell>
        </row>
        <row r="349">
          <cell r="A349">
            <v>70517</v>
          </cell>
          <cell r="B349" t="str">
            <v>CABO EPR/XLPE (90°C) 1 KV - 150 MM2</v>
          </cell>
          <cell r="C349" t="str">
            <v>M</v>
          </cell>
          <cell r="D349">
            <v>69.209999999999994</v>
          </cell>
          <cell r="E349">
            <v>6.47</v>
          </cell>
          <cell r="F349">
            <v>75.680000000000007</v>
          </cell>
        </row>
        <row r="350">
          <cell r="A350">
            <v>70518</v>
          </cell>
          <cell r="B350" t="str">
            <v>CABO EPR/XLPE (90°C) 1 KV - 185 MM2</v>
          </cell>
          <cell r="C350" t="str">
            <v>M</v>
          </cell>
          <cell r="D350">
            <v>86.7</v>
          </cell>
          <cell r="E350">
            <v>7.37</v>
          </cell>
          <cell r="F350">
            <v>94.07</v>
          </cell>
        </row>
        <row r="351">
          <cell r="A351">
            <v>70519</v>
          </cell>
          <cell r="B351" t="str">
            <v>CABO DE COBRE XLPE (90°C) 15 KV - 50 MM2</v>
          </cell>
          <cell r="C351" t="str">
            <v>m</v>
          </cell>
          <cell r="D351">
            <v>46.26</v>
          </cell>
          <cell r="E351">
            <v>3.52</v>
          </cell>
          <cell r="F351">
            <v>49.78</v>
          </cell>
        </row>
        <row r="352">
          <cell r="A352">
            <v>70520</v>
          </cell>
          <cell r="B352" t="str">
            <v>CABO DE AÇO ALMA DE FIBRA 1/4"</v>
          </cell>
          <cell r="C352" t="str">
            <v>M</v>
          </cell>
          <cell r="D352">
            <v>4.0599999999999996</v>
          </cell>
          <cell r="E352">
            <v>1.48</v>
          </cell>
          <cell r="F352">
            <v>5.54</v>
          </cell>
        </row>
        <row r="353">
          <cell r="A353">
            <v>70525</v>
          </cell>
          <cell r="B353" t="str">
            <v>CABO DE ALUMÍNIO 2 CA</v>
          </cell>
          <cell r="C353" t="str">
            <v>m</v>
          </cell>
          <cell r="D353">
            <v>2.4300000000000002</v>
          </cell>
          <cell r="E353">
            <v>1.48</v>
          </cell>
          <cell r="F353">
            <v>3.91</v>
          </cell>
        </row>
        <row r="354">
          <cell r="A354">
            <v>70531</v>
          </cell>
          <cell r="B354" t="str">
            <v>CABO AGRUPADO PVC (70ºC) 1KV 4 X 2,5 MM2</v>
          </cell>
          <cell r="C354" t="str">
            <v>M</v>
          </cell>
          <cell r="D354">
            <v>6.16</v>
          </cell>
          <cell r="E354">
            <v>1.37</v>
          </cell>
          <cell r="F354">
            <v>7.53</v>
          </cell>
        </row>
        <row r="355">
          <cell r="A355">
            <v>70533</v>
          </cell>
          <cell r="B355" t="str">
            <v>CABO AGRUPADO PVC (70ºC) 1KV 4 X 4 MM2</v>
          </cell>
          <cell r="C355" t="str">
            <v>M</v>
          </cell>
          <cell r="D355">
            <v>8.01</v>
          </cell>
          <cell r="E355">
            <v>1.37</v>
          </cell>
          <cell r="F355">
            <v>9.3800000000000008</v>
          </cell>
        </row>
        <row r="356">
          <cell r="A356">
            <v>70534</v>
          </cell>
          <cell r="B356" t="str">
            <v>CABO AGRUPADO PVC (70ºC) 1KV 4 X 6 MM2</v>
          </cell>
          <cell r="C356" t="str">
            <v>M</v>
          </cell>
          <cell r="D356">
            <v>11.71</v>
          </cell>
          <cell r="E356">
            <v>1.48</v>
          </cell>
          <cell r="F356">
            <v>13.19</v>
          </cell>
        </row>
        <row r="357">
          <cell r="A357">
            <v>70535</v>
          </cell>
          <cell r="B357" t="str">
            <v>CABO AGRUPADO PVC (70ºC) 1KV 4 X 10 MM2</v>
          </cell>
          <cell r="C357" t="str">
            <v>M</v>
          </cell>
          <cell r="D357">
            <v>22.54</v>
          </cell>
          <cell r="E357">
            <v>1.59</v>
          </cell>
          <cell r="F357">
            <v>24.13</v>
          </cell>
        </row>
        <row r="358">
          <cell r="A358">
            <v>70536</v>
          </cell>
          <cell r="B358" t="str">
            <v>CABO AGRUPADO PVC (70ºC) 1KV 4 X 16 MM2</v>
          </cell>
          <cell r="C358" t="str">
            <v>M</v>
          </cell>
          <cell r="D358">
            <v>29.99</v>
          </cell>
          <cell r="E358">
            <v>1.82</v>
          </cell>
          <cell r="F358">
            <v>31.81</v>
          </cell>
        </row>
        <row r="359">
          <cell r="A359">
            <v>70537</v>
          </cell>
          <cell r="B359" t="str">
            <v>CABO AGRUPADO PVC (70ºC) 1KV 4 X 25 MM2</v>
          </cell>
          <cell r="C359" t="str">
            <v>M</v>
          </cell>
          <cell r="D359">
            <v>42.96</v>
          </cell>
          <cell r="E359">
            <v>1.93</v>
          </cell>
          <cell r="F359">
            <v>44.89</v>
          </cell>
        </row>
        <row r="360">
          <cell r="A360">
            <v>70540</v>
          </cell>
          <cell r="B360" t="str">
            <v>CABO DE COBRE NU No. 10 MM2 (11,11M /KG)</v>
          </cell>
          <cell r="C360" t="str">
            <v>M</v>
          </cell>
          <cell r="D360">
            <v>3.56</v>
          </cell>
          <cell r="E360">
            <v>1.59</v>
          </cell>
          <cell r="F360">
            <v>5.15</v>
          </cell>
        </row>
        <row r="361">
          <cell r="A361">
            <v>70541</v>
          </cell>
          <cell r="B361" t="str">
            <v>CABO DE COBRE NU No. 16 MM2 (6,94 M/KG)</v>
          </cell>
          <cell r="C361" t="str">
            <v>M</v>
          </cell>
          <cell r="D361">
            <v>6.29</v>
          </cell>
          <cell r="E361">
            <v>1.82</v>
          </cell>
          <cell r="F361">
            <v>8.11</v>
          </cell>
        </row>
        <row r="362">
          <cell r="A362">
            <v>70542</v>
          </cell>
          <cell r="B362" t="str">
            <v>CABO DE COBRE NU No. 25 MM2 (4,73 M /KG)</v>
          </cell>
          <cell r="C362" t="str">
            <v>M</v>
          </cell>
          <cell r="D362">
            <v>10.43</v>
          </cell>
          <cell r="E362">
            <v>1.93</v>
          </cell>
          <cell r="F362">
            <v>12.36</v>
          </cell>
        </row>
        <row r="363">
          <cell r="A363">
            <v>70543</v>
          </cell>
          <cell r="B363" t="str">
            <v>CABO DE COBRE NÚ No. 35 MM2</v>
          </cell>
          <cell r="C363" t="str">
            <v>M</v>
          </cell>
          <cell r="D363">
            <v>14.34</v>
          </cell>
          <cell r="E363">
            <v>3.63</v>
          </cell>
          <cell r="F363">
            <v>17.97</v>
          </cell>
        </row>
        <row r="364">
          <cell r="A364">
            <v>70544</v>
          </cell>
          <cell r="B364" t="str">
            <v>CABO DE COBRE NÚ No. 50 MM2</v>
          </cell>
          <cell r="C364" t="str">
            <v>M</v>
          </cell>
          <cell r="D364">
            <v>17.16</v>
          </cell>
          <cell r="E364">
            <v>3.86</v>
          </cell>
          <cell r="F364">
            <v>21.02</v>
          </cell>
        </row>
        <row r="365">
          <cell r="A365">
            <v>70545</v>
          </cell>
          <cell r="B365" t="str">
            <v>CABO DE COBRE NÚ No. 70 MM2</v>
          </cell>
          <cell r="C365" t="str">
            <v>M</v>
          </cell>
          <cell r="D365">
            <v>21.66</v>
          </cell>
          <cell r="E365">
            <v>7.03</v>
          </cell>
          <cell r="F365">
            <v>28.69</v>
          </cell>
        </row>
        <row r="366">
          <cell r="A366">
            <v>70546</v>
          </cell>
          <cell r="B366" t="str">
            <v>CABO DE COBRE NÚ No. 95 MM2</v>
          </cell>
          <cell r="C366" t="str">
            <v>M</v>
          </cell>
          <cell r="D366">
            <v>30.52</v>
          </cell>
          <cell r="E366">
            <v>7.72</v>
          </cell>
          <cell r="F366">
            <v>38.24</v>
          </cell>
        </row>
        <row r="367">
          <cell r="A367">
            <v>70555</v>
          </cell>
          <cell r="B367" t="str">
            <v>CABO FLEXIVEL PARALELO 2 X 1,5 MM2</v>
          </cell>
          <cell r="C367" t="str">
            <v>M</v>
          </cell>
          <cell r="D367">
            <v>1.49</v>
          </cell>
          <cell r="E367">
            <v>1.25</v>
          </cell>
          <cell r="F367">
            <v>2.74</v>
          </cell>
        </row>
        <row r="368">
          <cell r="A368">
            <v>70556</v>
          </cell>
          <cell r="B368" t="str">
            <v>CABO FLEXIVEL PARALELO 2 X 2,5 MM2</v>
          </cell>
          <cell r="C368" t="str">
            <v>M</v>
          </cell>
          <cell r="D368">
            <v>2.34</v>
          </cell>
          <cell r="E368">
            <v>1.37</v>
          </cell>
          <cell r="F368">
            <v>3.71</v>
          </cell>
        </row>
        <row r="369">
          <cell r="A369">
            <v>70557</v>
          </cell>
          <cell r="B369" t="str">
            <v>CABO FLEXIVEL PARALELO 2 X 1 MM2</v>
          </cell>
          <cell r="C369" t="str">
            <v>M</v>
          </cell>
          <cell r="D369">
            <v>1.02</v>
          </cell>
          <cell r="E369">
            <v>1.1399999999999999</v>
          </cell>
          <cell r="F369">
            <v>2.16</v>
          </cell>
        </row>
        <row r="370">
          <cell r="A370">
            <v>70560</v>
          </cell>
          <cell r="B370" t="str">
            <v>CABO ISOLADO PP 3 X 4,0 MM2</v>
          </cell>
          <cell r="C370" t="str">
            <v>M</v>
          </cell>
          <cell r="D370">
            <v>6.32</v>
          </cell>
          <cell r="E370">
            <v>4.72</v>
          </cell>
          <cell r="F370">
            <v>11.04</v>
          </cell>
        </row>
        <row r="371">
          <cell r="A371">
            <v>70561</v>
          </cell>
          <cell r="B371" t="str">
            <v>CABO ISOLADO PP 3 X 2,5 MM2</v>
          </cell>
          <cell r="C371" t="str">
            <v>M</v>
          </cell>
          <cell r="D371">
            <v>3.91</v>
          </cell>
          <cell r="E371">
            <v>3.09</v>
          </cell>
          <cell r="F371">
            <v>7</v>
          </cell>
        </row>
        <row r="372">
          <cell r="A372">
            <v>70563</v>
          </cell>
          <cell r="B372" t="str">
            <v>CABO ISOLADO PVC 750 V. No. 2,5 MM2</v>
          </cell>
          <cell r="C372" t="str">
            <v>m</v>
          </cell>
          <cell r="D372">
            <v>1.01</v>
          </cell>
          <cell r="E372">
            <v>1.25</v>
          </cell>
          <cell r="F372">
            <v>2.2599999999999998</v>
          </cell>
        </row>
        <row r="373">
          <cell r="A373">
            <v>70564</v>
          </cell>
          <cell r="B373" t="str">
            <v>CABO ISOLADO PVC 750 V. No. 4 MM2</v>
          </cell>
          <cell r="C373" t="str">
            <v>m</v>
          </cell>
          <cell r="D373">
            <v>1.72</v>
          </cell>
          <cell r="E373">
            <v>1.37</v>
          </cell>
          <cell r="F373">
            <v>3.09</v>
          </cell>
        </row>
        <row r="374">
          <cell r="A374">
            <v>70565</v>
          </cell>
          <cell r="B374" t="str">
            <v>CABO ISOLADO PVC 750 V. No. 6 MM2</v>
          </cell>
          <cell r="C374" t="str">
            <v>m</v>
          </cell>
          <cell r="D374">
            <v>2.6</v>
          </cell>
          <cell r="E374">
            <v>1.48</v>
          </cell>
          <cell r="F374">
            <v>4.08</v>
          </cell>
        </row>
        <row r="375">
          <cell r="A375">
            <v>70570</v>
          </cell>
          <cell r="B375" t="str">
            <v>CABO ISOLADO PVC 750 V. No. 10 MM2</v>
          </cell>
          <cell r="C375" t="str">
            <v>M</v>
          </cell>
          <cell r="D375">
            <v>4.51</v>
          </cell>
          <cell r="E375">
            <v>1.59</v>
          </cell>
          <cell r="F375">
            <v>6.1</v>
          </cell>
        </row>
        <row r="376">
          <cell r="A376">
            <v>70571</v>
          </cell>
          <cell r="B376" t="str">
            <v>CABO ISOLADO PVC 750 V, No. 16 MM2</v>
          </cell>
          <cell r="C376" t="str">
            <v>M</v>
          </cell>
          <cell r="D376">
            <v>7.73</v>
          </cell>
          <cell r="E376">
            <v>1.82</v>
          </cell>
          <cell r="F376">
            <v>9.5500000000000007</v>
          </cell>
        </row>
        <row r="377">
          <cell r="A377">
            <v>70572</v>
          </cell>
          <cell r="B377" t="str">
            <v>CABO ISOLADO PVC 750 V, No. 25 MM2</v>
          </cell>
          <cell r="C377" t="str">
            <v>M</v>
          </cell>
          <cell r="D377">
            <v>12.44</v>
          </cell>
          <cell r="E377">
            <v>1.93</v>
          </cell>
          <cell r="F377">
            <v>14.37</v>
          </cell>
        </row>
        <row r="378">
          <cell r="A378">
            <v>70573</v>
          </cell>
          <cell r="B378" t="str">
            <v>CABO ISOLADO PVC 750 V, No. 35 MM2</v>
          </cell>
          <cell r="C378" t="str">
            <v>M</v>
          </cell>
          <cell r="D378">
            <v>15.26</v>
          </cell>
          <cell r="E378">
            <v>2.38</v>
          </cell>
          <cell r="F378">
            <v>17.64</v>
          </cell>
        </row>
        <row r="379">
          <cell r="A379">
            <v>70580</v>
          </cell>
          <cell r="B379" t="str">
            <v>CABO PVC (70ºC) 1 KV No 1,5 MM2</v>
          </cell>
          <cell r="C379" t="str">
            <v>M</v>
          </cell>
          <cell r="D379">
            <v>0.92</v>
          </cell>
          <cell r="E379">
            <v>1.1399999999999999</v>
          </cell>
          <cell r="F379">
            <v>2.06</v>
          </cell>
        </row>
        <row r="380">
          <cell r="A380">
            <v>70581</v>
          </cell>
          <cell r="B380" t="str">
            <v>CABO PVC (70ºC) 1 KV No. 2,5 MM2</v>
          </cell>
          <cell r="C380" t="str">
            <v>M</v>
          </cell>
          <cell r="D380">
            <v>1.41</v>
          </cell>
          <cell r="E380">
            <v>1.25</v>
          </cell>
          <cell r="F380">
            <v>2.66</v>
          </cell>
        </row>
        <row r="381">
          <cell r="A381">
            <v>70582</v>
          </cell>
          <cell r="B381" t="str">
            <v>CABO PVC (70ºC) 1 KV No. 4 MM2</v>
          </cell>
          <cell r="C381" t="str">
            <v>M</v>
          </cell>
          <cell r="D381">
            <v>2</v>
          </cell>
          <cell r="E381">
            <v>1.37</v>
          </cell>
          <cell r="F381">
            <v>3.37</v>
          </cell>
        </row>
        <row r="382">
          <cell r="A382">
            <v>70583</v>
          </cell>
          <cell r="B382" t="str">
            <v>CABO PVC (70ºC) 1 KV No. 6 MM2</v>
          </cell>
          <cell r="C382" t="str">
            <v>M</v>
          </cell>
          <cell r="D382">
            <v>2.96</v>
          </cell>
          <cell r="E382">
            <v>1.48</v>
          </cell>
          <cell r="F382">
            <v>4.4400000000000004</v>
          </cell>
        </row>
        <row r="383">
          <cell r="A383">
            <v>70584</v>
          </cell>
          <cell r="B383" t="str">
            <v>CABO PVC (70ºC) 1 KV No. 10 MM2</v>
          </cell>
          <cell r="C383" t="str">
            <v>M</v>
          </cell>
          <cell r="D383">
            <v>4.8099999999999996</v>
          </cell>
          <cell r="E383">
            <v>1.59</v>
          </cell>
          <cell r="F383">
            <v>6.4</v>
          </cell>
        </row>
        <row r="384">
          <cell r="A384">
            <v>70585</v>
          </cell>
          <cell r="B384" t="str">
            <v>CABO PVC (70ºC) 1 KV No. 16 MM2</v>
          </cell>
          <cell r="C384" t="str">
            <v>M</v>
          </cell>
          <cell r="D384">
            <v>7.37</v>
          </cell>
          <cell r="E384">
            <v>1.82</v>
          </cell>
          <cell r="F384">
            <v>9.19</v>
          </cell>
        </row>
        <row r="385">
          <cell r="A385">
            <v>70586</v>
          </cell>
          <cell r="B385" t="str">
            <v>CABO PVC (70ºC) 1 KV No. 25 MM2</v>
          </cell>
          <cell r="C385" t="str">
            <v>M</v>
          </cell>
          <cell r="D385">
            <v>11.49</v>
          </cell>
          <cell r="E385">
            <v>1.93</v>
          </cell>
          <cell r="F385">
            <v>13.42</v>
          </cell>
        </row>
        <row r="386">
          <cell r="A386">
            <v>70587</v>
          </cell>
          <cell r="B386" t="str">
            <v>CABO PVC (70ºC) 1 KV No. 35 MM2</v>
          </cell>
          <cell r="C386" t="str">
            <v>M</v>
          </cell>
          <cell r="D386">
            <v>15.26</v>
          </cell>
          <cell r="E386">
            <v>2.38</v>
          </cell>
          <cell r="F386">
            <v>17.64</v>
          </cell>
        </row>
        <row r="387">
          <cell r="A387">
            <v>70588</v>
          </cell>
          <cell r="B387" t="str">
            <v>CABO PVC (70ºC) 1 KV No. 50 MM2</v>
          </cell>
          <cell r="C387" t="str">
            <v>M</v>
          </cell>
          <cell r="D387">
            <v>17.13</v>
          </cell>
          <cell r="E387">
            <v>3.52</v>
          </cell>
          <cell r="F387">
            <v>20.65</v>
          </cell>
        </row>
        <row r="388">
          <cell r="A388">
            <v>70589</v>
          </cell>
          <cell r="B388" t="str">
            <v>CABO PVC (70ºC) 1 KV No. 70 MM2</v>
          </cell>
          <cell r="C388" t="str">
            <v>M</v>
          </cell>
          <cell r="D388">
            <v>32.799999999999997</v>
          </cell>
          <cell r="E388">
            <v>3.86</v>
          </cell>
          <cell r="F388">
            <v>36.659999999999997</v>
          </cell>
        </row>
        <row r="389">
          <cell r="A389">
            <v>70590</v>
          </cell>
          <cell r="B389" t="str">
            <v>CABO PVC (70ºC) 1 KV No. 95 MM2</v>
          </cell>
          <cell r="C389" t="str">
            <v>M</v>
          </cell>
          <cell r="D389">
            <v>43.19</v>
          </cell>
          <cell r="E389">
            <v>4.09</v>
          </cell>
          <cell r="F389">
            <v>47.28</v>
          </cell>
        </row>
        <row r="390">
          <cell r="A390">
            <v>70591</v>
          </cell>
          <cell r="B390" t="str">
            <v>CABO PVC (70ºC) 1 KV No. 120 MM2</v>
          </cell>
          <cell r="C390" t="str">
            <v>M</v>
          </cell>
          <cell r="D390">
            <v>54.21</v>
          </cell>
          <cell r="E390">
            <v>5.22</v>
          </cell>
          <cell r="F390">
            <v>59.43</v>
          </cell>
        </row>
        <row r="391">
          <cell r="A391">
            <v>70592</v>
          </cell>
          <cell r="B391" t="str">
            <v>CABO PVC (70ºC) 1 KV No. 150 MM2</v>
          </cell>
          <cell r="C391" t="str">
            <v>M</v>
          </cell>
          <cell r="D391">
            <v>68.150000000000006</v>
          </cell>
          <cell r="E391">
            <v>6.47</v>
          </cell>
          <cell r="F391">
            <v>74.62</v>
          </cell>
        </row>
        <row r="392">
          <cell r="A392">
            <v>70593</v>
          </cell>
          <cell r="B392" t="str">
            <v>CABO PVC (70ºC) , 1 KV, No. 185 MM2</v>
          </cell>
          <cell r="C392" t="str">
            <v>M</v>
          </cell>
          <cell r="D392">
            <v>82.45</v>
          </cell>
          <cell r="E392">
            <v>7.37</v>
          </cell>
          <cell r="F392">
            <v>89.82</v>
          </cell>
        </row>
        <row r="393">
          <cell r="A393">
            <v>70594</v>
          </cell>
          <cell r="B393" t="str">
            <v>CABO PVC (70ºC) 1 KV No. 300 MM2</v>
          </cell>
          <cell r="C393" t="str">
            <v>M</v>
          </cell>
          <cell r="D393">
            <v>113.45</v>
          </cell>
          <cell r="E393">
            <v>11.19</v>
          </cell>
          <cell r="F393">
            <v>124.64</v>
          </cell>
        </row>
        <row r="394">
          <cell r="A394">
            <v>70601</v>
          </cell>
          <cell r="B394" t="str">
            <v>CABO TELEFONICO CCI-50 1 PAR</v>
          </cell>
          <cell r="C394" t="str">
            <v>M</v>
          </cell>
          <cell r="D394">
            <v>0.34</v>
          </cell>
          <cell r="E394">
            <v>1.1399999999999999</v>
          </cell>
          <cell r="F394">
            <v>1.48</v>
          </cell>
        </row>
        <row r="395">
          <cell r="A395">
            <v>70602</v>
          </cell>
          <cell r="B395" t="str">
            <v>CABO TELEFONICO CCI-50 2 PARES</v>
          </cell>
          <cell r="C395" t="str">
            <v>M</v>
          </cell>
          <cell r="D395">
            <v>0.45</v>
          </cell>
          <cell r="E395">
            <v>1.25</v>
          </cell>
          <cell r="F395">
            <v>1.7</v>
          </cell>
        </row>
        <row r="396">
          <cell r="A396">
            <v>70603</v>
          </cell>
          <cell r="B396" t="str">
            <v>CABO TELEFONICO CCI-50 3 PARES</v>
          </cell>
          <cell r="C396" t="str">
            <v>M</v>
          </cell>
          <cell r="D396">
            <v>0.51</v>
          </cell>
          <cell r="E396">
            <v>1.37</v>
          </cell>
          <cell r="F396">
            <v>1.88</v>
          </cell>
        </row>
        <row r="397">
          <cell r="A397">
            <v>70607</v>
          </cell>
          <cell r="B397" t="str">
            <v>CABO TELEFONICO CCE-50 2 PARES</v>
          </cell>
          <cell r="C397" t="str">
            <v>M</v>
          </cell>
          <cell r="D397">
            <v>1.28</v>
          </cell>
          <cell r="E397">
            <v>1.25</v>
          </cell>
          <cell r="F397">
            <v>2.5299999999999998</v>
          </cell>
        </row>
        <row r="398">
          <cell r="A398">
            <v>70608</v>
          </cell>
          <cell r="B398" t="str">
            <v>CABO TELEFONICO CCE-50 3 PARES</v>
          </cell>
          <cell r="C398" t="str">
            <v>M</v>
          </cell>
          <cell r="D398">
            <v>1.58</v>
          </cell>
          <cell r="E398">
            <v>1.37</v>
          </cell>
          <cell r="F398">
            <v>2.95</v>
          </cell>
        </row>
        <row r="399">
          <cell r="A399">
            <v>70610</v>
          </cell>
          <cell r="B399" t="str">
            <v>CABO TELEFONICO CI-50,10 PARES (USO INTERNO)</v>
          </cell>
          <cell r="C399" t="str">
            <v>M</v>
          </cell>
          <cell r="D399">
            <v>2.34</v>
          </cell>
          <cell r="E399">
            <v>1.93</v>
          </cell>
          <cell r="F399">
            <v>4.2699999999999996</v>
          </cell>
        </row>
        <row r="400">
          <cell r="A400">
            <v>70611</v>
          </cell>
          <cell r="B400" t="str">
            <v>CABO TELEFONICO CI-50,20 PARES (USO INTERNO)</v>
          </cell>
          <cell r="C400" t="str">
            <v>M</v>
          </cell>
          <cell r="D400">
            <v>5.17</v>
          </cell>
          <cell r="E400">
            <v>2.38</v>
          </cell>
          <cell r="F400">
            <v>7.55</v>
          </cell>
        </row>
        <row r="401">
          <cell r="A401">
            <v>70612</v>
          </cell>
          <cell r="B401" t="str">
            <v>CABO TELEFONICO CI-50,30 PARES (USO INTERNO)</v>
          </cell>
          <cell r="C401" t="str">
            <v>M</v>
          </cell>
          <cell r="D401">
            <v>9.23</v>
          </cell>
          <cell r="E401">
            <v>3.52</v>
          </cell>
          <cell r="F401">
            <v>12.75</v>
          </cell>
        </row>
        <row r="402">
          <cell r="A402">
            <v>70613</v>
          </cell>
          <cell r="B402" t="str">
            <v>CABO TELEFONICO CI-50,50 PARES (USO INTERNO)</v>
          </cell>
          <cell r="C402" t="str">
            <v>M</v>
          </cell>
          <cell r="D402">
            <v>18.670000000000002</v>
          </cell>
          <cell r="E402">
            <v>3.86</v>
          </cell>
          <cell r="F402">
            <v>22.53</v>
          </cell>
        </row>
        <row r="403">
          <cell r="A403">
            <v>70620</v>
          </cell>
          <cell r="B403" t="str">
            <v>CABO TELEFON. CTP-APL-50 DE 10 PARES (USO EXTERNO)</v>
          </cell>
          <cell r="C403" t="str">
            <v>M</v>
          </cell>
          <cell r="D403">
            <v>4.7699999999999996</v>
          </cell>
          <cell r="E403">
            <v>1.93</v>
          </cell>
          <cell r="F403">
            <v>6.7</v>
          </cell>
        </row>
        <row r="404">
          <cell r="A404">
            <v>70621</v>
          </cell>
          <cell r="B404" t="str">
            <v>CABO TELEFON. CTP-APL-50 DE 20 PARES (USO EXTERNO)</v>
          </cell>
          <cell r="C404" t="str">
            <v>M</v>
          </cell>
          <cell r="D404">
            <v>6.13</v>
          </cell>
          <cell r="E404">
            <v>2.38</v>
          </cell>
          <cell r="F404">
            <v>8.51</v>
          </cell>
        </row>
        <row r="405">
          <cell r="A405">
            <v>70622</v>
          </cell>
          <cell r="B405" t="str">
            <v>CABO TELEFON. CTP-APL-50 DE 30 PARES (USO EXTERNO)</v>
          </cell>
          <cell r="C405" t="str">
            <v>M</v>
          </cell>
          <cell r="D405">
            <v>7.85</v>
          </cell>
          <cell r="E405">
            <v>3.52</v>
          </cell>
          <cell r="F405">
            <v>11.37</v>
          </cell>
        </row>
        <row r="406">
          <cell r="A406">
            <v>70626</v>
          </cell>
          <cell r="B406" t="str">
            <v>CABO UTP-4P, CAT. 6 , 24 AWG</v>
          </cell>
          <cell r="C406" t="str">
            <v>M</v>
          </cell>
          <cell r="D406">
            <v>1.7</v>
          </cell>
          <cell r="E406">
            <v>1.48</v>
          </cell>
          <cell r="F406">
            <v>3.18</v>
          </cell>
        </row>
        <row r="407">
          <cell r="A407">
            <v>70630</v>
          </cell>
          <cell r="B407" t="str">
            <v>CAIXA "ARSTOP" C/1 TOMADA HEXAGONAL 2P+T E 1 DISJ.MONOP.20A</v>
          </cell>
          <cell r="C407" t="str">
            <v>Un</v>
          </cell>
          <cell r="D407">
            <v>23.61</v>
          </cell>
          <cell r="E407">
            <v>17.48</v>
          </cell>
          <cell r="F407">
            <v>41.09</v>
          </cell>
        </row>
        <row r="408">
          <cell r="A408">
            <v>70631</v>
          </cell>
          <cell r="B408" t="str">
            <v>CAIXA 75X75X31 MM (LINHA X OU EQUIVALENTE)</v>
          </cell>
          <cell r="C408" t="str">
            <v>Un</v>
          </cell>
          <cell r="D408">
            <v>4.4400000000000004</v>
          </cell>
          <cell r="E408">
            <v>1.82</v>
          </cell>
          <cell r="F408">
            <v>6.26</v>
          </cell>
        </row>
        <row r="409">
          <cell r="A409">
            <v>70633</v>
          </cell>
          <cell r="B409" t="str">
            <v>CAIXA DE PASSAGEM - ESCAVAÇÃO MANUAL / REATERRO/ APILOAMENTO DO FUNDO</v>
          </cell>
          <cell r="C409" t="str">
            <v>m3</v>
          </cell>
          <cell r="D409">
            <v>0</v>
          </cell>
          <cell r="E409">
            <v>29.65</v>
          </cell>
          <cell r="F409">
            <v>29.65</v>
          </cell>
        </row>
        <row r="410">
          <cell r="A410">
            <v>70634</v>
          </cell>
          <cell r="B410" t="str">
            <v>CAIXA DE PASSAGEM -  TAMPA EM CONCRETO ARMADO 25 MPA E=5CM</v>
          </cell>
          <cell r="C410" t="str">
            <v>m2</v>
          </cell>
          <cell r="D410">
            <v>37.270000000000003</v>
          </cell>
          <cell r="E410">
            <v>11.61</v>
          </cell>
          <cell r="F410">
            <v>48.88</v>
          </cell>
        </row>
        <row r="411">
          <cell r="A411">
            <v>70635</v>
          </cell>
          <cell r="B411" t="str">
            <v>CAIXA DE PASSAGEM -  ALVENARIA DE 1/2 VEZ COM REVESTIMENTO INTERNO EM REBOCO
PAULISTA A-14</v>
          </cell>
          <cell r="C411" t="str">
            <v>m2</v>
          </cell>
          <cell r="D411">
            <v>37.19</v>
          </cell>
          <cell r="E411">
            <v>55.1</v>
          </cell>
          <cell r="F411">
            <v>92.29</v>
          </cell>
        </row>
        <row r="412">
          <cell r="A412">
            <v>70636</v>
          </cell>
          <cell r="B412" t="str">
            <v>CAIXA DE PASSAGEM - ALVENARIA DE 1 VEZ COM REVESTIMENTO INTERNO EM REBOCO
PAULISTA A-14</v>
          </cell>
          <cell r="C412" t="str">
            <v>m2</v>
          </cell>
          <cell r="D412">
            <v>67.59</v>
          </cell>
          <cell r="E412">
            <v>81.86</v>
          </cell>
          <cell r="F412">
            <v>149.44999999999999</v>
          </cell>
        </row>
        <row r="413">
          <cell r="A413">
            <v>70637</v>
          </cell>
          <cell r="B413" t="str">
            <v>CAIXA DE PASSAGEM - LASTRO DE BRITA PARA O FUNDO</v>
          </cell>
          <cell r="C413" t="str">
            <v>m3</v>
          </cell>
          <cell r="D413">
            <v>105.44</v>
          </cell>
          <cell r="E413">
            <v>17.5</v>
          </cell>
          <cell r="F413">
            <v>122.94</v>
          </cell>
        </row>
        <row r="414">
          <cell r="A414">
            <v>70638</v>
          </cell>
          <cell r="B414" t="str">
            <v>CAIXA DE PASSAGEM - LASTRO DE CONCRETO 20 MPA E=5CM PARA O FUNDO</v>
          </cell>
          <cell r="C414" t="str">
            <v>m3</v>
          </cell>
          <cell r="D414">
            <v>231.86</v>
          </cell>
          <cell r="E414">
            <v>264.56</v>
          </cell>
          <cell r="F414">
            <v>496.42</v>
          </cell>
        </row>
        <row r="415">
          <cell r="A415">
            <v>70645</v>
          </cell>
          <cell r="B415" t="str">
            <v>CAIXA DE PASSAGEM METÁLICA DE EMBUTIR 15X15X8 CM</v>
          </cell>
          <cell r="C415" t="str">
            <v>Un</v>
          </cell>
          <cell r="D415">
            <v>10.45</v>
          </cell>
          <cell r="E415">
            <v>15.9</v>
          </cell>
          <cell r="F415">
            <v>26.35</v>
          </cell>
        </row>
        <row r="416">
          <cell r="A416">
            <v>70646</v>
          </cell>
          <cell r="B416" t="str">
            <v>CAIXA DE PASSAGEM METÁLICA DE EMBUTIR 20X20X10 CM</v>
          </cell>
          <cell r="C416" t="str">
            <v>Un</v>
          </cell>
          <cell r="D416">
            <v>16.25</v>
          </cell>
          <cell r="E416">
            <v>28.38</v>
          </cell>
          <cell r="F416">
            <v>44.63</v>
          </cell>
        </row>
        <row r="417">
          <cell r="A417">
            <v>70647</v>
          </cell>
          <cell r="B417" t="str">
            <v>CAIXA DE PASSAGEM METÁLICA DE EMBUTIR 30X30X12 CM</v>
          </cell>
          <cell r="C417" t="str">
            <v>Un</v>
          </cell>
          <cell r="D417">
            <v>38.5</v>
          </cell>
          <cell r="E417">
            <v>34.06</v>
          </cell>
          <cell r="F417">
            <v>72.56</v>
          </cell>
        </row>
        <row r="418">
          <cell r="A418">
            <v>70648</v>
          </cell>
          <cell r="B418" t="str">
            <v>CAIXA DE PASSAGEM METÁLICA DE EMBUTIR  40X40X15 CM</v>
          </cell>
          <cell r="C418" t="str">
            <v>Un</v>
          </cell>
          <cell r="D418">
            <v>56.23</v>
          </cell>
          <cell r="E418">
            <v>45.4</v>
          </cell>
          <cell r="F418">
            <v>101.63</v>
          </cell>
        </row>
        <row r="419">
          <cell r="A419">
            <v>70649</v>
          </cell>
          <cell r="B419" t="str">
            <v>CAIXA DE PASSAGEM METÁLICA DE EMBUTIR 50X50X15 CM</v>
          </cell>
          <cell r="C419" t="str">
            <v>Un</v>
          </cell>
          <cell r="D419">
            <v>80.83</v>
          </cell>
          <cell r="E419">
            <v>45.4</v>
          </cell>
          <cell r="F419">
            <v>126.23</v>
          </cell>
        </row>
        <row r="420">
          <cell r="A420">
            <v>70670</v>
          </cell>
          <cell r="B420" t="str">
            <v>CAIXA DISTRIBUIÇÃO TELEFÔNICA DE EMBUTIR 40X40X12 CM</v>
          </cell>
          <cell r="C420" t="str">
            <v>Un</v>
          </cell>
          <cell r="D420">
            <v>97.13</v>
          </cell>
          <cell r="E420">
            <v>45.4</v>
          </cell>
          <cell r="F420">
            <v>142.53</v>
          </cell>
        </row>
        <row r="421">
          <cell r="A421">
            <v>70671</v>
          </cell>
          <cell r="B421" t="str">
            <v>CAIXA DISTRIBUIÇÃO TELEFÔNICA DE EMBUTIR 60X60X12 CM</v>
          </cell>
          <cell r="C421" t="str">
            <v>Un</v>
          </cell>
          <cell r="D421">
            <v>131.44999999999999</v>
          </cell>
          <cell r="E421">
            <v>45.4</v>
          </cell>
          <cell r="F421">
            <v>176.85</v>
          </cell>
        </row>
        <row r="422">
          <cell r="A422">
            <v>70672</v>
          </cell>
          <cell r="B422" t="str">
            <v>CAIXA DISTRIBUIÇÃO TELEFÔNICA DE EMBUTIR  80X80X12 CM</v>
          </cell>
          <cell r="C422" t="str">
            <v>Un</v>
          </cell>
          <cell r="D422">
            <v>233.32</v>
          </cell>
          <cell r="E422">
            <v>45.4</v>
          </cell>
          <cell r="F422">
            <v>278.72000000000003</v>
          </cell>
        </row>
        <row r="423">
          <cell r="A423">
            <v>70673</v>
          </cell>
          <cell r="B423" t="str">
            <v>CAIXA DISTRIBUIÇÃO TELEFÔNICA DE EMBUTIR 120X120X12 CM</v>
          </cell>
          <cell r="C423" t="str">
            <v>Un</v>
          </cell>
          <cell r="D423">
            <v>555.14</v>
          </cell>
          <cell r="E423">
            <v>52.22</v>
          </cell>
          <cell r="F423">
            <v>607.36</v>
          </cell>
        </row>
        <row r="424">
          <cell r="A424">
            <v>70680</v>
          </cell>
          <cell r="B424" t="str">
            <v>CAIXA MET.HEXAGONAL P/ARANDELA (SEXTAVADA 3"X3")</v>
          </cell>
          <cell r="C424" t="str">
            <v>Un</v>
          </cell>
          <cell r="D424">
            <v>1.1000000000000001</v>
          </cell>
          <cell r="E424">
            <v>3.4</v>
          </cell>
          <cell r="F424">
            <v>4.5</v>
          </cell>
        </row>
        <row r="425">
          <cell r="A425">
            <v>70681</v>
          </cell>
          <cell r="B425" t="str">
            <v>CAIXA METALICA OCTOGONAL FUNDO MOVEL, SIMPLES 2"</v>
          </cell>
          <cell r="C425" t="str">
            <v>Un</v>
          </cell>
          <cell r="D425">
            <v>2.19</v>
          </cell>
          <cell r="E425">
            <v>3.4</v>
          </cell>
          <cell r="F425">
            <v>5.59</v>
          </cell>
        </row>
        <row r="426">
          <cell r="A426">
            <v>70682</v>
          </cell>
          <cell r="B426" t="str">
            <v>CAIXA METALICA OCTOGONAL FUNDO MOVEL,DUPLA 4"</v>
          </cell>
          <cell r="C426" t="str">
            <v>Un</v>
          </cell>
          <cell r="D426">
            <v>3.2</v>
          </cell>
          <cell r="E426">
            <v>3.4</v>
          </cell>
          <cell r="F426">
            <v>6.6</v>
          </cell>
        </row>
        <row r="427">
          <cell r="A427">
            <v>70691</v>
          </cell>
          <cell r="B427" t="str">
            <v>CAIXA METALICA RET. 4" X 2" X 2"</v>
          </cell>
          <cell r="C427" t="str">
            <v>Un</v>
          </cell>
          <cell r="D427">
            <v>1.1299999999999999</v>
          </cell>
          <cell r="E427">
            <v>3.4</v>
          </cell>
          <cell r="F427">
            <v>4.53</v>
          </cell>
        </row>
        <row r="428">
          <cell r="A428">
            <v>70692</v>
          </cell>
          <cell r="B428" t="str">
            <v>CAIXA METALICA QUADRADA 4"X4"X2"</v>
          </cell>
          <cell r="C428" t="str">
            <v>Un</v>
          </cell>
          <cell r="D428">
            <v>2.35</v>
          </cell>
          <cell r="E428">
            <v>3.4</v>
          </cell>
          <cell r="F428">
            <v>5.75</v>
          </cell>
        </row>
        <row r="429">
          <cell r="A429">
            <v>70695</v>
          </cell>
          <cell r="B429" t="str">
            <v>CAIXA METÁLICA PARA PROTEÇÃO GERAL 580X500X216MM ATÉ 175A</v>
          </cell>
          <cell r="C429" t="str">
            <v>Un</v>
          </cell>
          <cell r="D429">
            <v>261.33999999999997</v>
          </cell>
          <cell r="E429">
            <v>19.760000000000002</v>
          </cell>
          <cell r="F429">
            <v>281.10000000000002</v>
          </cell>
        </row>
        <row r="430">
          <cell r="A430">
            <v>70696</v>
          </cell>
          <cell r="B430" t="str">
            <v>CAIXA METÁLICA PARA PROTEÇÃO GERAL 820X750X266MM DE 250A A 350A</v>
          </cell>
          <cell r="C430" t="str">
            <v>Un</v>
          </cell>
          <cell r="D430">
            <v>417.3</v>
          </cell>
          <cell r="E430">
            <v>31.1</v>
          </cell>
          <cell r="F430">
            <v>448.4</v>
          </cell>
        </row>
        <row r="431">
          <cell r="A431">
            <v>70697</v>
          </cell>
          <cell r="B431" t="str">
            <v>CAIXA METÁLICA PARA T.C. 820X750X266MM - 250 A 350A</v>
          </cell>
          <cell r="C431" t="str">
            <v>Un</v>
          </cell>
          <cell r="D431">
            <v>449.04</v>
          </cell>
          <cell r="E431">
            <v>31.1</v>
          </cell>
          <cell r="F431">
            <v>480.14</v>
          </cell>
        </row>
        <row r="432">
          <cell r="A432">
            <v>70698</v>
          </cell>
          <cell r="B432" t="str">
            <v>CAIXA METÁLICA PARA PROTEÇÃO GERAL 1200X1000X310MM DE 500A A 800A</v>
          </cell>
          <cell r="C432" t="str">
            <v>Un</v>
          </cell>
          <cell r="D432">
            <v>677.69</v>
          </cell>
          <cell r="E432">
            <v>48.54</v>
          </cell>
          <cell r="F432">
            <v>726.23</v>
          </cell>
        </row>
        <row r="433">
          <cell r="A433">
            <v>70699</v>
          </cell>
          <cell r="B433" t="str">
            <v>CAIXA METÁLICA PARA T.C. 1200X1000X310MM - 500 a 800A</v>
          </cell>
          <cell r="C433" t="str">
            <v>Un</v>
          </cell>
          <cell r="D433">
            <v>677.69</v>
          </cell>
          <cell r="E433">
            <v>48.54</v>
          </cell>
          <cell r="F433">
            <v>726.23</v>
          </cell>
        </row>
        <row r="434">
          <cell r="A434">
            <v>70700</v>
          </cell>
          <cell r="B434" t="str">
            <v>CAIXA PARA QUADRO DE COMANDO METÁLICA DE SOBREPOR 40X30X20 CM</v>
          </cell>
          <cell r="C434" t="str">
            <v>Un</v>
          </cell>
          <cell r="D434">
            <v>135.49</v>
          </cell>
          <cell r="E434">
            <v>45.4</v>
          </cell>
          <cell r="F434">
            <v>180.89</v>
          </cell>
        </row>
        <row r="435">
          <cell r="A435">
            <v>70701</v>
          </cell>
          <cell r="B435" t="str">
            <v>CAIXA PARA QUADRO DE COMANDO METÁLICA DE SOBREPOR 20X20X12 CM</v>
          </cell>
          <cell r="C435" t="str">
            <v>Un</v>
          </cell>
          <cell r="D435">
            <v>84</v>
          </cell>
          <cell r="E435">
            <v>28.38</v>
          </cell>
          <cell r="F435">
            <v>112.38</v>
          </cell>
        </row>
        <row r="436">
          <cell r="A436">
            <v>70702</v>
          </cell>
          <cell r="B436" t="str">
            <v>CAIXA PARA QUADRO DE COMANDO METÁLICA DE SOBREPOR 30X30X20 CM</v>
          </cell>
          <cell r="C436" t="str">
            <v>Un</v>
          </cell>
          <cell r="D436">
            <v>131.01</v>
          </cell>
          <cell r="E436">
            <v>34.06</v>
          </cell>
          <cell r="F436">
            <v>165.07</v>
          </cell>
        </row>
        <row r="437">
          <cell r="A437">
            <v>70703</v>
          </cell>
          <cell r="B437" t="str">
            <v>CAIXA PARA QUADRO DE COMANDO METÁLICA DE SOBREPOR 40X40X20 CM</v>
          </cell>
          <cell r="C437" t="str">
            <v>Un</v>
          </cell>
          <cell r="D437">
            <v>200</v>
          </cell>
          <cell r="E437">
            <v>45.4</v>
          </cell>
          <cell r="F437">
            <v>245.4</v>
          </cell>
        </row>
        <row r="438">
          <cell r="A438">
            <v>70705</v>
          </cell>
          <cell r="B438" t="str">
            <v>CAIXA PARA QUADRO DE COMANDO METÁLICA DE SOBREPOR 60X60X20 CM</v>
          </cell>
          <cell r="C438" t="str">
            <v>Un</v>
          </cell>
          <cell r="D438">
            <v>397</v>
          </cell>
          <cell r="E438">
            <v>45.4</v>
          </cell>
          <cell r="F438">
            <v>442.4</v>
          </cell>
        </row>
        <row r="439">
          <cell r="A439">
            <v>70706</v>
          </cell>
          <cell r="B439" t="str">
            <v>CAIXA PARA QUADRO DE COMANDO METÁLICA DE SOBREPOR 80X60X25 CM</v>
          </cell>
          <cell r="C439" t="str">
            <v>un</v>
          </cell>
          <cell r="D439">
            <v>559.65</v>
          </cell>
          <cell r="E439">
            <v>45.4</v>
          </cell>
          <cell r="F439">
            <v>605.04999999999995</v>
          </cell>
        </row>
        <row r="440">
          <cell r="A440">
            <v>70707</v>
          </cell>
          <cell r="B440" t="str">
            <v>CAIXA METÁLICA PARA PROTEÇÃO GERAL 500X380X166MM ATÉ 175A ( GRUPO B )</v>
          </cell>
          <cell r="C440" t="str">
            <v>Un</v>
          </cell>
          <cell r="D440">
            <v>125.75</v>
          </cell>
          <cell r="E440">
            <v>90.8</v>
          </cell>
          <cell r="F440">
            <v>216.55</v>
          </cell>
        </row>
        <row r="441">
          <cell r="A441">
            <v>70708</v>
          </cell>
          <cell r="B441" t="str">
            <v>CAIXA METÁLICA PARA MEDIDOR MONOFÁSICO PADRÃO ENEL 300X220X151MM</v>
          </cell>
          <cell r="C441" t="str">
            <v>Un</v>
          </cell>
          <cell r="D441">
            <v>48.75</v>
          </cell>
          <cell r="E441">
            <v>68.099999999999994</v>
          </cell>
          <cell r="F441">
            <v>116.85</v>
          </cell>
        </row>
        <row r="442">
          <cell r="A442">
            <v>70709</v>
          </cell>
          <cell r="B442" t="str">
            <v>CAIXA DE PASSAGEM 20X20X25CM FUNDO BRITA SEM TAMPA</v>
          </cell>
          <cell r="C442" t="str">
            <v>Un</v>
          </cell>
          <cell r="D442">
            <v>14.37</v>
          </cell>
          <cell r="E442">
            <v>23.4</v>
          </cell>
          <cell r="F442">
            <v>37.770000000000003</v>
          </cell>
        </row>
        <row r="443">
          <cell r="A443">
            <v>70710</v>
          </cell>
          <cell r="B443" t="str">
            <v>CAIXA DE PASSAGEM 30X30X40CM COM TAMPA E DRENO BRITA</v>
          </cell>
          <cell r="C443" t="str">
            <v>Un</v>
          </cell>
          <cell r="D443">
            <v>41.15</v>
          </cell>
          <cell r="E443">
            <v>49.82</v>
          </cell>
          <cell r="F443">
            <v>90.97</v>
          </cell>
        </row>
        <row r="444">
          <cell r="A444">
            <v>70711</v>
          </cell>
          <cell r="B444" t="str">
            <v>CAIXA DE PASSAGEM 35X60X50CM FUNDO DE CONCRETO (PARA TAMPA R1)</v>
          </cell>
          <cell r="C444" t="str">
            <v>Un</v>
          </cell>
          <cell r="D444">
            <v>65.819999999999993</v>
          </cell>
          <cell r="E444">
            <v>93.91</v>
          </cell>
          <cell r="F444">
            <v>159.72999999999999</v>
          </cell>
        </row>
        <row r="445">
          <cell r="A445">
            <v>70712</v>
          </cell>
          <cell r="B445" t="str">
            <v>CAIXA DE PASSAGEM 107 X 52 X 50CM  FUNDO DE CONCRETO (PARA TAMPA R2)</v>
          </cell>
          <cell r="C445" t="str">
            <v>Un</v>
          </cell>
          <cell r="D445">
            <v>100.61</v>
          </cell>
          <cell r="E445">
            <v>146.34</v>
          </cell>
          <cell r="F445">
            <v>246.95</v>
          </cell>
        </row>
        <row r="446">
          <cell r="A446">
            <v>70713</v>
          </cell>
          <cell r="B446" t="str">
            <v>CAIXA DE PASSAGEM 40X40X50CM FUNDO DE BRITA SEM TAMPA</v>
          </cell>
          <cell r="C446" t="str">
            <v>Un</v>
          </cell>
          <cell r="D446">
            <v>42.61</v>
          </cell>
          <cell r="E446">
            <v>70.37</v>
          </cell>
          <cell r="F446">
            <v>112.98</v>
          </cell>
        </row>
        <row r="447">
          <cell r="A447">
            <v>70714</v>
          </cell>
          <cell r="B447" t="str">
            <v>CAIXA DE PASSAGEM 50X50X80CM FUNDO DE BRITA SEM TAMPA</v>
          </cell>
          <cell r="C447" t="str">
            <v>Un</v>
          </cell>
          <cell r="D447">
            <v>80.02</v>
          </cell>
          <cell r="E447">
            <v>134.26</v>
          </cell>
          <cell r="F447">
            <v>214.28</v>
          </cell>
        </row>
        <row r="448">
          <cell r="A448">
            <v>70715</v>
          </cell>
          <cell r="B448" t="str">
            <v>CAIXA DE PASSAGEM 60X60X80CM FUNDO DE BRITA SEM TAMPA</v>
          </cell>
          <cell r="C448" t="str">
            <v>Un</v>
          </cell>
          <cell r="D448">
            <v>93.07</v>
          </cell>
          <cell r="E448">
            <v>152.07</v>
          </cell>
          <cell r="F448">
            <v>245.14</v>
          </cell>
        </row>
        <row r="449">
          <cell r="A449">
            <v>70716</v>
          </cell>
          <cell r="B449" t="str">
            <v>CAIXA DE PASSAGEM 80X80X110 CM FUNDO DE BRITA SEM TAMPA</v>
          </cell>
          <cell r="C449" t="str">
            <v>Un</v>
          </cell>
          <cell r="D449">
            <v>162.24</v>
          </cell>
          <cell r="E449">
            <v>278.39999999999998</v>
          </cell>
          <cell r="F449">
            <v>440.64</v>
          </cell>
        </row>
        <row r="450">
          <cell r="A450">
            <v>70717</v>
          </cell>
          <cell r="B450" t="str">
            <v>CAIXA DE PASSAGEM 80X80X130CM FUNDO DE BRITA SEM TAMPA</v>
          </cell>
          <cell r="C450" t="str">
            <v>un</v>
          </cell>
          <cell r="D450">
            <v>190.5</v>
          </cell>
          <cell r="E450">
            <v>328.81</v>
          </cell>
          <cell r="F450">
            <v>519.30999999999995</v>
          </cell>
        </row>
        <row r="451">
          <cell r="A451">
            <v>70720</v>
          </cell>
          <cell r="B451" t="str">
            <v>CAIXA METÁLICA PARA MEDIDOR POLIFÁSICO PADRÃO ENEL 500X380X166MM</v>
          </cell>
          <cell r="C451" t="str">
            <v>Un</v>
          </cell>
          <cell r="D451">
            <v>120.61</v>
          </cell>
          <cell r="E451">
            <v>18.09</v>
          </cell>
          <cell r="F451">
            <v>138.69999999999999</v>
          </cell>
        </row>
        <row r="452">
          <cell r="A452">
            <v>70725</v>
          </cell>
          <cell r="B452" t="str">
            <v>CAIXA METÁLICA PARA T.C. 580X500X216MM - ATÉ 175A</v>
          </cell>
          <cell r="C452" t="str">
            <v>Un</v>
          </cell>
          <cell r="D452">
            <v>247.36</v>
          </cell>
          <cell r="E452">
            <v>19.760000000000002</v>
          </cell>
          <cell r="F452">
            <v>267.12</v>
          </cell>
        </row>
        <row r="453">
          <cell r="A453">
            <v>70760</v>
          </cell>
          <cell r="B453" t="str">
            <v>CANALETA COM TAMPA (LINHA X OU EQUIVALENTE) 20X12X2000 MM</v>
          </cell>
          <cell r="C453" t="str">
            <v>M</v>
          </cell>
          <cell r="D453">
            <v>2.48</v>
          </cell>
          <cell r="E453">
            <v>1.59</v>
          </cell>
          <cell r="F453">
            <v>4.07</v>
          </cell>
        </row>
        <row r="454">
          <cell r="A454">
            <v>70762</v>
          </cell>
          <cell r="B454" t="str">
            <v>CANALETA COM TAMPA (LINHA X OU EQUIVALENTE) 32X16X2000 MM</v>
          </cell>
          <cell r="C454" t="str">
            <v>M</v>
          </cell>
          <cell r="D454">
            <v>7.28</v>
          </cell>
          <cell r="E454">
            <v>2.2799999999999998</v>
          </cell>
          <cell r="F454">
            <v>9.56</v>
          </cell>
        </row>
        <row r="455">
          <cell r="A455">
            <v>70763</v>
          </cell>
          <cell r="B455" t="str">
            <v>CANALETA COM TAMPA (LINHA X OU EQUIVALENTE) 40X16X2000 MM</v>
          </cell>
          <cell r="C455" t="str">
            <v>M</v>
          </cell>
          <cell r="D455">
            <v>8.85</v>
          </cell>
          <cell r="E455">
            <v>2.2799999999999998</v>
          </cell>
          <cell r="F455">
            <v>11.13</v>
          </cell>
        </row>
        <row r="456">
          <cell r="A456">
            <v>70764</v>
          </cell>
          <cell r="B456" t="str">
            <v>CANALETA COM TAMPA (LINHA X OU EQUIVALENTE) 50X20X2000 MM</v>
          </cell>
          <cell r="C456" t="str">
            <v>M</v>
          </cell>
          <cell r="D456">
            <v>20.22</v>
          </cell>
          <cell r="E456">
            <v>2.2799999999999998</v>
          </cell>
          <cell r="F456">
            <v>22.5</v>
          </cell>
        </row>
        <row r="457">
          <cell r="A457">
            <v>70765</v>
          </cell>
          <cell r="B457" t="str">
            <v>CANALETA COM TAMPA (LINHA X OU EQUIVALENTE) 110X20X2000 MM</v>
          </cell>
          <cell r="C457" t="str">
            <v>M</v>
          </cell>
          <cell r="D457">
            <v>28.31</v>
          </cell>
          <cell r="E457">
            <v>2.72</v>
          </cell>
          <cell r="F457">
            <v>31.03</v>
          </cell>
        </row>
        <row r="458">
          <cell r="A458">
            <v>70769</v>
          </cell>
          <cell r="B458" t="str">
            <v>CANTONEIRA METALICA 38 X 38 MM ( ZZ ALTA)</v>
          </cell>
          <cell r="C458" t="str">
            <v>Un</v>
          </cell>
          <cell r="D458">
            <v>1.95</v>
          </cell>
          <cell r="E458">
            <v>1.89</v>
          </cell>
          <cell r="F458">
            <v>3.84</v>
          </cell>
        </row>
        <row r="459">
          <cell r="A459">
            <v>70771</v>
          </cell>
          <cell r="B459" t="str">
            <v>CANTONEIRA AUXILIAR PARA BRAÇO TIPO C</v>
          </cell>
          <cell r="C459" t="str">
            <v>un</v>
          </cell>
          <cell r="D459">
            <v>60.44</v>
          </cell>
          <cell r="E459">
            <v>2.2799999999999998</v>
          </cell>
          <cell r="F459">
            <v>62.72</v>
          </cell>
        </row>
        <row r="460">
          <cell r="A460">
            <v>70772</v>
          </cell>
          <cell r="B460" t="str">
            <v>CERTIFICADO DIGITAL</v>
          </cell>
          <cell r="C460" t="str">
            <v>Un</v>
          </cell>
          <cell r="D460">
            <v>12.42</v>
          </cell>
          <cell r="E460">
            <v>0</v>
          </cell>
          <cell r="F460">
            <v>12.42</v>
          </cell>
        </row>
        <row r="461">
          <cell r="A461">
            <v>70776</v>
          </cell>
          <cell r="B461" t="str">
            <v>CH.PARTIDA DE MOTOR TRIF.C/RELE FALTA DE FASE 5CV</v>
          </cell>
          <cell r="C461" t="str">
            <v>Un</v>
          </cell>
          <cell r="D461">
            <v>469.08</v>
          </cell>
          <cell r="E461">
            <v>82.5</v>
          </cell>
          <cell r="F461">
            <v>551.58000000000004</v>
          </cell>
        </row>
        <row r="462">
          <cell r="A462">
            <v>70777</v>
          </cell>
          <cell r="B462" t="str">
            <v>CH.PARTIDA MOTOR TRIF.C/RELE DE FALTA DE FASE 10CV</v>
          </cell>
          <cell r="C462" t="str">
            <v>Un</v>
          </cell>
          <cell r="D462">
            <v>616.35</v>
          </cell>
          <cell r="E462">
            <v>82.5</v>
          </cell>
          <cell r="F462">
            <v>698.85</v>
          </cell>
        </row>
        <row r="463">
          <cell r="A463">
            <v>70778</v>
          </cell>
          <cell r="B463" t="str">
            <v>CH.PARTIDA MOTOR TRIF.C/RELE DE FALTA DE FASE 2CV</v>
          </cell>
          <cell r="C463" t="str">
            <v>Un</v>
          </cell>
          <cell r="D463">
            <v>455.15</v>
          </cell>
          <cell r="E463">
            <v>82.5</v>
          </cell>
          <cell r="F463">
            <v>537.65</v>
          </cell>
        </row>
        <row r="464">
          <cell r="A464">
            <v>70779</v>
          </cell>
          <cell r="B464" t="str">
            <v>CH.PARTIDA MOTOR TRIF.C/RELE FALTA DE FASE 7 1/2CV</v>
          </cell>
          <cell r="C464" t="str">
            <v>Un</v>
          </cell>
          <cell r="D464">
            <v>543.17999999999995</v>
          </cell>
          <cell r="E464">
            <v>82.5</v>
          </cell>
          <cell r="F464">
            <v>625.67999999999995</v>
          </cell>
        </row>
        <row r="465">
          <cell r="A465">
            <v>70790</v>
          </cell>
          <cell r="B465" t="str">
            <v>CHAVE FUSIVEL 15 KV, 50A (CHAVE MATHEUS)</v>
          </cell>
          <cell r="C465" t="str">
            <v>Un</v>
          </cell>
          <cell r="D465">
            <v>229.49</v>
          </cell>
          <cell r="E465">
            <v>22.7</v>
          </cell>
          <cell r="F465">
            <v>252.19</v>
          </cell>
        </row>
        <row r="466">
          <cell r="A466">
            <v>70791</v>
          </cell>
          <cell r="B466" t="str">
            <v>CHAVE FUSIVEL,15 KV,100A, (CHAVE MATHEUS)</v>
          </cell>
          <cell r="C466" t="str">
            <v>Un</v>
          </cell>
          <cell r="D466">
            <v>198.1</v>
          </cell>
          <cell r="E466">
            <v>34.06</v>
          </cell>
          <cell r="F466">
            <v>232.16</v>
          </cell>
        </row>
        <row r="467">
          <cell r="A467">
            <v>70820</v>
          </cell>
          <cell r="B467" t="str">
            <v>CHAVE MAGNETICA C/RELE REGULAGEM 5-10A</v>
          </cell>
          <cell r="C467" t="str">
            <v>Un</v>
          </cell>
          <cell r="D467">
            <v>142.6</v>
          </cell>
          <cell r="E467">
            <v>27.24</v>
          </cell>
          <cell r="F467">
            <v>169.84</v>
          </cell>
        </row>
        <row r="468">
          <cell r="A468">
            <v>70821</v>
          </cell>
          <cell r="B468" t="str">
            <v>CHAVE MAGNETICA C/RELE REGULAGEM 7-11A</v>
          </cell>
          <cell r="C468" t="str">
            <v>Un</v>
          </cell>
          <cell r="D468">
            <v>149.52000000000001</v>
          </cell>
          <cell r="E468">
            <v>29.52</v>
          </cell>
          <cell r="F468">
            <v>179.04</v>
          </cell>
        </row>
        <row r="469">
          <cell r="A469">
            <v>70822</v>
          </cell>
          <cell r="B469" t="str">
            <v>CHAVE MAGNETICA C/RELE REGULAGEM 10,5-16,5A</v>
          </cell>
          <cell r="C469" t="str">
            <v>Un</v>
          </cell>
          <cell r="D469">
            <v>157.53</v>
          </cell>
          <cell r="E469">
            <v>31.78</v>
          </cell>
          <cell r="F469">
            <v>189.31</v>
          </cell>
        </row>
        <row r="470">
          <cell r="A470">
            <v>70823</v>
          </cell>
          <cell r="B470" t="str">
            <v>CHAVE MAGNETICA C/RELE REGULAGEM 25 - 45A</v>
          </cell>
          <cell r="C470" t="str">
            <v>Un</v>
          </cell>
          <cell r="D470">
            <v>358.79</v>
          </cell>
          <cell r="E470">
            <v>34.06</v>
          </cell>
          <cell r="F470">
            <v>392.85</v>
          </cell>
        </row>
        <row r="471">
          <cell r="A471">
            <v>70835</v>
          </cell>
          <cell r="B471" t="str">
            <v>CH.PARTIDA DE MOTOR TRIF.C/RELE FALTA DE FASE 1/2CV</v>
          </cell>
          <cell r="C471" t="str">
            <v>Un</v>
          </cell>
          <cell r="D471">
            <v>455.15</v>
          </cell>
          <cell r="E471">
            <v>82.5</v>
          </cell>
          <cell r="F471">
            <v>537.65</v>
          </cell>
        </row>
        <row r="472">
          <cell r="A472">
            <v>70836</v>
          </cell>
          <cell r="B472" t="str">
            <v>CH.PARTIDA DE MOTOR TRIF.C/RELE FALTA DE FASE 3/4CV</v>
          </cell>
          <cell r="C472" t="str">
            <v>Un</v>
          </cell>
          <cell r="D472">
            <v>455.15</v>
          </cell>
          <cell r="E472">
            <v>82.5</v>
          </cell>
          <cell r="F472">
            <v>537.65</v>
          </cell>
        </row>
        <row r="473">
          <cell r="A473">
            <v>70837</v>
          </cell>
          <cell r="B473" t="str">
            <v>CH.PARTIDA DE MOTOR TRIF.C/RELE FALTA DE FASE 1 CV</v>
          </cell>
          <cell r="C473" t="str">
            <v>Un</v>
          </cell>
          <cell r="D473">
            <v>455.15</v>
          </cell>
          <cell r="E473">
            <v>82.5</v>
          </cell>
          <cell r="F473">
            <v>537.65</v>
          </cell>
        </row>
        <row r="474">
          <cell r="A474">
            <v>70838</v>
          </cell>
          <cell r="B474" t="str">
            <v>CH.PARTIDA DE MOTOR TRIF.C/RELE FALTA DE FASE 1 1/2CV</v>
          </cell>
          <cell r="C474" t="str">
            <v>Un</v>
          </cell>
          <cell r="D474">
            <v>455.15</v>
          </cell>
          <cell r="E474">
            <v>82.5</v>
          </cell>
          <cell r="F474">
            <v>537.65</v>
          </cell>
        </row>
        <row r="475">
          <cell r="A475">
            <v>70839</v>
          </cell>
          <cell r="B475" t="str">
            <v>CHAVE PARTIDA MOTOR TRIF.C/RELE FALTA DE FASE 3 CV</v>
          </cell>
          <cell r="C475" t="str">
            <v>Un</v>
          </cell>
          <cell r="D475">
            <v>455.15</v>
          </cell>
          <cell r="E475">
            <v>82.5</v>
          </cell>
          <cell r="F475">
            <v>537.65</v>
          </cell>
        </row>
        <row r="476">
          <cell r="A476">
            <v>70840</v>
          </cell>
          <cell r="B476" t="str">
            <v>CHAVE PARTIDA MOTOR TRIF.C/RELE FALTA DE FASE 15 CV</v>
          </cell>
          <cell r="C476" t="str">
            <v>Un</v>
          </cell>
          <cell r="D476">
            <v>695.1</v>
          </cell>
          <cell r="E476">
            <v>82.5</v>
          </cell>
          <cell r="F476">
            <v>777.6</v>
          </cell>
        </row>
        <row r="477">
          <cell r="A477">
            <v>70842</v>
          </cell>
          <cell r="B477" t="str">
            <v>CHAVE PARTIDA MOTOR TRIF.C/RELE FALTA DE FASE 20CV</v>
          </cell>
          <cell r="C477" t="str">
            <v>Un</v>
          </cell>
          <cell r="D477">
            <v>742.79</v>
          </cell>
          <cell r="E477">
            <v>82.5</v>
          </cell>
          <cell r="F477">
            <v>825.29</v>
          </cell>
        </row>
        <row r="478">
          <cell r="A478">
            <v>70845</v>
          </cell>
          <cell r="B478" t="str">
            <v>CHAVE REVERSORA ROTATIVA (COMUTAD.) TRIPOLAR 10A</v>
          </cell>
          <cell r="C478" t="str">
            <v>Un</v>
          </cell>
          <cell r="D478">
            <v>141.15</v>
          </cell>
          <cell r="E478">
            <v>52.22</v>
          </cell>
          <cell r="F478">
            <v>193.37</v>
          </cell>
        </row>
        <row r="479">
          <cell r="A479">
            <v>70857</v>
          </cell>
          <cell r="B479" t="str">
            <v>CHAVE REVERSORA ROTATIVA (COMUTAD.) TRIPOLAR 16A</v>
          </cell>
          <cell r="C479" t="str">
            <v>Un</v>
          </cell>
          <cell r="D479">
            <v>147.69999999999999</v>
          </cell>
          <cell r="E479">
            <v>56.76</v>
          </cell>
          <cell r="F479">
            <v>204.46</v>
          </cell>
        </row>
        <row r="480">
          <cell r="A480">
            <v>70858</v>
          </cell>
          <cell r="B480" t="str">
            <v>CHAVE REVERSORA ROTATIVA (COMUTAD.) TRIPOLAR 20A</v>
          </cell>
          <cell r="C480" t="str">
            <v>Un</v>
          </cell>
          <cell r="D480">
            <v>155.9</v>
          </cell>
          <cell r="E480">
            <v>61.3</v>
          </cell>
          <cell r="F480">
            <v>217.2</v>
          </cell>
        </row>
        <row r="481">
          <cell r="A481">
            <v>70859</v>
          </cell>
          <cell r="B481" t="str">
            <v>CHAVE REVERSORA ROTATIVA (COMUTAD.) TRIPOLAR 32A</v>
          </cell>
          <cell r="C481" t="str">
            <v>Un</v>
          </cell>
          <cell r="D481">
            <v>220.55</v>
          </cell>
          <cell r="E481">
            <v>65.84</v>
          </cell>
          <cell r="F481">
            <v>286.39</v>
          </cell>
        </row>
        <row r="482">
          <cell r="A482">
            <v>70860</v>
          </cell>
          <cell r="B482" t="str">
            <v>CHAVE REVERSORA ROTATIVA (COMUTAD.) TRIPOLAR 40A</v>
          </cell>
          <cell r="C482" t="str">
            <v>Un</v>
          </cell>
          <cell r="D482">
            <v>319.36</v>
          </cell>
          <cell r="E482">
            <v>70.38</v>
          </cell>
          <cell r="F482">
            <v>389.74</v>
          </cell>
        </row>
        <row r="483">
          <cell r="A483">
            <v>70861</v>
          </cell>
          <cell r="B483" t="str">
            <v>CHAVE REVERSORA ROTATIVA (COMUTAD.) TRIPOLAR 63A</v>
          </cell>
          <cell r="C483" t="str">
            <v>Un</v>
          </cell>
          <cell r="D483">
            <v>418.09</v>
          </cell>
          <cell r="E483">
            <v>74.92</v>
          </cell>
          <cell r="F483">
            <v>493.01</v>
          </cell>
        </row>
        <row r="484">
          <cell r="A484">
            <v>70862</v>
          </cell>
          <cell r="B484" t="str">
            <v>CHAVE REVERSORA ROTATIVA (COMUTAD.) TRIPOLAR 100</v>
          </cell>
          <cell r="C484" t="str">
            <v>Un</v>
          </cell>
          <cell r="D484">
            <v>681.82</v>
          </cell>
          <cell r="E484">
            <v>84</v>
          </cell>
          <cell r="F484">
            <v>765.82</v>
          </cell>
        </row>
        <row r="485">
          <cell r="A485">
            <v>70880</v>
          </cell>
          <cell r="B485" t="str">
            <v>CHAVE TRIPOLAR PACCO 100-A</v>
          </cell>
          <cell r="C485" t="str">
            <v>Un</v>
          </cell>
          <cell r="D485">
            <v>405.39</v>
          </cell>
          <cell r="E485">
            <v>79.459999999999994</v>
          </cell>
          <cell r="F485">
            <v>484.85</v>
          </cell>
        </row>
        <row r="486">
          <cell r="A486">
            <v>70890</v>
          </cell>
          <cell r="B486" t="str">
            <v>CHAVE TRIPOLAR TIPO PACCO 16-A</v>
          </cell>
          <cell r="C486" t="str">
            <v>Un</v>
          </cell>
          <cell r="D486">
            <v>87.4</v>
          </cell>
          <cell r="E486">
            <v>52.22</v>
          </cell>
          <cell r="F486">
            <v>139.62</v>
          </cell>
        </row>
        <row r="487">
          <cell r="A487">
            <v>70891</v>
          </cell>
          <cell r="B487" t="str">
            <v>CHAVE TRIPOLAR TIPO PACCO 20-A</v>
          </cell>
          <cell r="C487" t="str">
            <v>Un</v>
          </cell>
          <cell r="D487">
            <v>96.3</v>
          </cell>
          <cell r="E487">
            <v>56.76</v>
          </cell>
          <cell r="F487">
            <v>153.06</v>
          </cell>
        </row>
        <row r="488">
          <cell r="A488">
            <v>70892</v>
          </cell>
          <cell r="B488" t="str">
            <v>CHAVE TRIPOLAR TIPO PACCO 32A</v>
          </cell>
          <cell r="C488" t="str">
            <v>Un</v>
          </cell>
          <cell r="D488">
            <v>119.16</v>
          </cell>
          <cell r="E488">
            <v>61.3</v>
          </cell>
          <cell r="F488">
            <v>180.46</v>
          </cell>
        </row>
        <row r="489">
          <cell r="A489">
            <v>70893</v>
          </cell>
          <cell r="B489" t="str">
            <v>CHAVE TRIPOLAR TIPO PACCO 40A</v>
          </cell>
          <cell r="C489" t="str">
            <v>Un</v>
          </cell>
          <cell r="D489">
            <v>148.19999999999999</v>
          </cell>
          <cell r="E489">
            <v>65.84</v>
          </cell>
          <cell r="F489">
            <v>214.04</v>
          </cell>
        </row>
        <row r="490">
          <cell r="A490">
            <v>70894</v>
          </cell>
          <cell r="B490" t="str">
            <v>CHAVE TRIPOLAR TIPO PACCO 63-A</v>
          </cell>
          <cell r="C490" t="str">
            <v>Un</v>
          </cell>
          <cell r="D490">
            <v>219.33</v>
          </cell>
          <cell r="E490">
            <v>70.38</v>
          </cell>
          <cell r="F490">
            <v>289.70999999999998</v>
          </cell>
        </row>
        <row r="491">
          <cell r="A491">
            <v>70910</v>
          </cell>
          <cell r="B491" t="str">
            <v>CHUMBADOR P/CANTONEIRA D = 1/4"</v>
          </cell>
          <cell r="C491" t="str">
            <v>Un</v>
          </cell>
          <cell r="D491">
            <v>1.17</v>
          </cell>
          <cell r="E491">
            <v>0</v>
          </cell>
          <cell r="F491">
            <v>1.17</v>
          </cell>
        </row>
        <row r="492">
          <cell r="A492">
            <v>70911</v>
          </cell>
          <cell r="B492" t="str">
            <v>CHUMBADOR P/CANTONEIRA D = 3/8"</v>
          </cell>
          <cell r="C492" t="str">
            <v>Un</v>
          </cell>
          <cell r="D492">
            <v>2.0299999999999998</v>
          </cell>
          <cell r="E492">
            <v>0</v>
          </cell>
          <cell r="F492">
            <v>2.0299999999999998</v>
          </cell>
        </row>
        <row r="493">
          <cell r="A493">
            <v>70920</v>
          </cell>
          <cell r="B493" t="str">
            <v>CINTA DE ACO GALVANIZADO DIAM.190 MM</v>
          </cell>
          <cell r="C493" t="str">
            <v>Un</v>
          </cell>
          <cell r="D493">
            <v>19.899999999999999</v>
          </cell>
          <cell r="E493">
            <v>4.54</v>
          </cell>
          <cell r="F493">
            <v>24.44</v>
          </cell>
        </row>
        <row r="494">
          <cell r="A494">
            <v>70921</v>
          </cell>
          <cell r="B494" t="str">
            <v>CINTA DE ACO GALVANIZADO DIAM.220 MM</v>
          </cell>
          <cell r="C494" t="str">
            <v>Un</v>
          </cell>
          <cell r="D494">
            <v>22.7</v>
          </cell>
          <cell r="E494">
            <v>4.54</v>
          </cell>
          <cell r="F494">
            <v>27.24</v>
          </cell>
        </row>
        <row r="495">
          <cell r="A495">
            <v>70922</v>
          </cell>
          <cell r="B495" t="str">
            <v>CINTA DE ACO GALVANIZADO DIAM.230MM</v>
          </cell>
          <cell r="C495" t="str">
            <v>Un</v>
          </cell>
          <cell r="D495">
            <v>27.18</v>
          </cell>
          <cell r="E495">
            <v>4.54</v>
          </cell>
          <cell r="F495">
            <v>31.72</v>
          </cell>
        </row>
        <row r="496">
          <cell r="A496">
            <v>70924</v>
          </cell>
          <cell r="B496" t="str">
            <v>CONDULETE DE PVC - CAIXA COM 5 ENTRADAS</v>
          </cell>
          <cell r="C496" t="str">
            <v>un</v>
          </cell>
          <cell r="D496">
            <v>4.67</v>
          </cell>
          <cell r="E496">
            <v>7.72</v>
          </cell>
          <cell r="F496">
            <v>12.39</v>
          </cell>
        </row>
        <row r="497">
          <cell r="A497">
            <v>70925</v>
          </cell>
          <cell r="B497" t="str">
            <v>CONDULETE DE PVC - ADAPTADOR DE SAÍDA 3/4"</v>
          </cell>
          <cell r="C497" t="str">
            <v>un</v>
          </cell>
          <cell r="D497">
            <v>0.86</v>
          </cell>
          <cell r="E497">
            <v>1.82</v>
          </cell>
          <cell r="F497">
            <v>2.68</v>
          </cell>
        </row>
        <row r="498">
          <cell r="A498">
            <v>70926</v>
          </cell>
          <cell r="B498" t="str">
            <v>CONDULETE DE PVC - ADAPTADOR DE SAÍDA 1"</v>
          </cell>
          <cell r="C498" t="str">
            <v>un</v>
          </cell>
          <cell r="D498">
            <v>0.94</v>
          </cell>
          <cell r="E498">
            <v>1.82</v>
          </cell>
          <cell r="F498">
            <v>2.76</v>
          </cell>
        </row>
        <row r="499">
          <cell r="A499">
            <v>70927</v>
          </cell>
          <cell r="B499" t="str">
            <v>CONDULETE DE PVC - TAMPÃO DE 3/4"</v>
          </cell>
          <cell r="C499" t="str">
            <v>un</v>
          </cell>
          <cell r="D499">
            <v>3.78</v>
          </cell>
          <cell r="E499">
            <v>0.68</v>
          </cell>
          <cell r="F499">
            <v>4.46</v>
          </cell>
        </row>
        <row r="500">
          <cell r="A500">
            <v>70928</v>
          </cell>
          <cell r="B500" t="str">
            <v>CONDULETE DE PVC - TAMPÃO DE 1"</v>
          </cell>
          <cell r="C500" t="str">
            <v>un</v>
          </cell>
          <cell r="D500">
            <v>2.15</v>
          </cell>
          <cell r="E500">
            <v>0.68</v>
          </cell>
          <cell r="F500">
            <v>2.83</v>
          </cell>
        </row>
        <row r="501">
          <cell r="A501">
            <v>70929</v>
          </cell>
          <cell r="B501" t="str">
            <v>CONDULETE METÁLICO - CAIXA COM 5 ENTRADAS</v>
          </cell>
          <cell r="C501" t="str">
            <v>un</v>
          </cell>
          <cell r="D501">
            <v>3.73</v>
          </cell>
          <cell r="E501">
            <v>7.72</v>
          </cell>
          <cell r="F501">
            <v>11.45</v>
          </cell>
        </row>
        <row r="502">
          <cell r="A502">
            <v>70930</v>
          </cell>
          <cell r="B502" t="str">
            <v>CONDULETE METÁLICO - ADAPTADOR DE SAÍDA 3/4"</v>
          </cell>
          <cell r="C502" t="str">
            <v>un</v>
          </cell>
          <cell r="D502">
            <v>1.2</v>
          </cell>
          <cell r="E502">
            <v>1.82</v>
          </cell>
          <cell r="F502">
            <v>3.02</v>
          </cell>
        </row>
        <row r="503">
          <cell r="A503">
            <v>70931</v>
          </cell>
          <cell r="B503" t="str">
            <v>CONDULETE METÁLICO - ADAPTADOR DE SAÍDA 1"</v>
          </cell>
          <cell r="C503" t="str">
            <v>un</v>
          </cell>
          <cell r="D503">
            <v>1.94</v>
          </cell>
          <cell r="E503">
            <v>1.82</v>
          </cell>
          <cell r="F503">
            <v>3.76</v>
          </cell>
        </row>
        <row r="504">
          <cell r="A504">
            <v>70932</v>
          </cell>
          <cell r="B504" t="str">
            <v>CONDULETE METÁLICO - TAMPÃO DE 3/4"</v>
          </cell>
          <cell r="C504" t="str">
            <v>un</v>
          </cell>
          <cell r="D504">
            <v>0.15</v>
          </cell>
          <cell r="E504">
            <v>0.68</v>
          </cell>
          <cell r="F504">
            <v>0.83</v>
          </cell>
        </row>
        <row r="505">
          <cell r="A505">
            <v>70933</v>
          </cell>
          <cell r="B505" t="str">
            <v>CONDULETE METÁLICO - TAMPÃO DE 1"</v>
          </cell>
          <cell r="C505" t="str">
            <v>un</v>
          </cell>
          <cell r="D505">
            <v>0.21</v>
          </cell>
          <cell r="E505">
            <v>0.68</v>
          </cell>
          <cell r="F505">
            <v>0.89</v>
          </cell>
        </row>
        <row r="506">
          <cell r="A506">
            <v>71016</v>
          </cell>
          <cell r="B506" t="str">
            <v>CONECTOR DE COMPRESSÃO FORMATO H PARA CABO 25 A 70 MM2</v>
          </cell>
          <cell r="C506" t="str">
            <v>un</v>
          </cell>
          <cell r="D506">
            <v>4.6900000000000004</v>
          </cell>
          <cell r="E506">
            <v>9.08</v>
          </cell>
          <cell r="F506">
            <v>13.77</v>
          </cell>
        </row>
        <row r="507">
          <cell r="A507">
            <v>71020</v>
          </cell>
          <cell r="B507" t="str">
            <v>CONECTOR PARAL. ALUM.EXTRUD.CA-CU-10,0D.10-2-1 PARAF.</v>
          </cell>
          <cell r="C507" t="str">
            <v>Un</v>
          </cell>
          <cell r="D507">
            <v>4.29</v>
          </cell>
          <cell r="E507">
            <v>10.220000000000001</v>
          </cell>
          <cell r="F507">
            <v>14.51</v>
          </cell>
        </row>
        <row r="508">
          <cell r="A508">
            <v>71026</v>
          </cell>
          <cell r="B508" t="str">
            <v>CONECTOR RJ-45 CAT. 6</v>
          </cell>
          <cell r="C508" t="str">
            <v>Un</v>
          </cell>
          <cell r="D508">
            <v>1.5</v>
          </cell>
          <cell r="E508">
            <v>1.1399999999999999</v>
          </cell>
          <cell r="F508">
            <v>2.64</v>
          </cell>
        </row>
        <row r="509">
          <cell r="A509">
            <v>71030</v>
          </cell>
          <cell r="B509" t="str">
            <v>CONECTOR TIPO PARAFUSO FENDIDO 4 MM2</v>
          </cell>
          <cell r="C509" t="str">
            <v>Un</v>
          </cell>
          <cell r="D509">
            <v>2.15</v>
          </cell>
          <cell r="E509">
            <v>3.4</v>
          </cell>
          <cell r="F509">
            <v>5.55</v>
          </cell>
        </row>
        <row r="510">
          <cell r="A510">
            <v>71031</v>
          </cell>
          <cell r="B510" t="str">
            <v>CONECTOR TIPO PARAFUSO FENDIDO 6 MM2</v>
          </cell>
          <cell r="C510" t="str">
            <v>Un</v>
          </cell>
          <cell r="D510">
            <v>2.15</v>
          </cell>
          <cell r="E510">
            <v>3.4</v>
          </cell>
          <cell r="F510">
            <v>5.55</v>
          </cell>
        </row>
        <row r="511">
          <cell r="A511">
            <v>71032</v>
          </cell>
          <cell r="B511" t="str">
            <v>CONECTOR TIPO PARAFUSO FENDIDO 10 MM2</v>
          </cell>
          <cell r="C511" t="str">
            <v>Un</v>
          </cell>
          <cell r="D511">
            <v>3.28</v>
          </cell>
          <cell r="E511">
            <v>4.54</v>
          </cell>
          <cell r="F511">
            <v>7.82</v>
          </cell>
        </row>
        <row r="512">
          <cell r="A512">
            <v>71033</v>
          </cell>
          <cell r="B512" t="str">
            <v>CONECTOR TIPO PARAFUSO FENDIDO 16 MM2</v>
          </cell>
          <cell r="C512" t="str">
            <v>Un</v>
          </cell>
          <cell r="D512">
            <v>3.92</v>
          </cell>
          <cell r="E512">
            <v>4.54</v>
          </cell>
          <cell r="F512">
            <v>8.4600000000000009</v>
          </cell>
        </row>
        <row r="513">
          <cell r="A513">
            <v>71034</v>
          </cell>
          <cell r="B513" t="str">
            <v>CONECTOR TIPO PARAFUSO FENDIDO 25 MM2</v>
          </cell>
          <cell r="C513" t="str">
            <v>Un</v>
          </cell>
          <cell r="D513">
            <v>4.63</v>
          </cell>
          <cell r="E513">
            <v>6.82</v>
          </cell>
          <cell r="F513">
            <v>11.45</v>
          </cell>
        </row>
        <row r="514">
          <cell r="A514">
            <v>71035</v>
          </cell>
          <cell r="B514" t="str">
            <v>CONECTOR TIPO PARAFUSO FENDIDO 35 MM2</v>
          </cell>
          <cell r="C514" t="str">
            <v>Un</v>
          </cell>
          <cell r="D514">
            <v>5.23</v>
          </cell>
          <cell r="E514">
            <v>6.82</v>
          </cell>
          <cell r="F514">
            <v>12.05</v>
          </cell>
        </row>
        <row r="515">
          <cell r="A515">
            <v>71036</v>
          </cell>
          <cell r="B515" t="str">
            <v>CONECTOR TIPO PARAFUSO FENDIDO 50 MM2</v>
          </cell>
          <cell r="C515" t="str">
            <v>Un</v>
          </cell>
          <cell r="D515">
            <v>8.09</v>
          </cell>
          <cell r="E515">
            <v>9.08</v>
          </cell>
          <cell r="F515">
            <v>17.170000000000002</v>
          </cell>
        </row>
        <row r="516">
          <cell r="A516">
            <v>71037</v>
          </cell>
          <cell r="B516" t="str">
            <v>CONECTOR TIPO PARAFUSO FENDIDO 70 MM2</v>
          </cell>
          <cell r="C516" t="str">
            <v>Un</v>
          </cell>
          <cell r="D516">
            <v>10.14</v>
          </cell>
          <cell r="E516">
            <v>9.08</v>
          </cell>
          <cell r="F516">
            <v>19.22</v>
          </cell>
        </row>
        <row r="517">
          <cell r="A517">
            <v>71038</v>
          </cell>
          <cell r="B517" t="str">
            <v>CONECTOR TIPO PARAFUSO FENDIDO 95 MM2</v>
          </cell>
          <cell r="C517" t="str">
            <v>Un</v>
          </cell>
          <cell r="D517">
            <v>11.82</v>
          </cell>
          <cell r="E517">
            <v>11.36</v>
          </cell>
          <cell r="F517">
            <v>23.18</v>
          </cell>
        </row>
        <row r="518">
          <cell r="A518">
            <v>71039</v>
          </cell>
          <cell r="B518" t="str">
            <v>CONECTOR TIPO PARAFUSO FENDIDO 120 MM2</v>
          </cell>
          <cell r="C518" t="str">
            <v>Un</v>
          </cell>
          <cell r="D518">
            <v>13.16</v>
          </cell>
          <cell r="E518">
            <v>11.36</v>
          </cell>
          <cell r="F518">
            <v>24.52</v>
          </cell>
        </row>
        <row r="519">
          <cell r="A519">
            <v>71040</v>
          </cell>
          <cell r="B519" t="str">
            <v>CONECTOR TIPO PARAFUSO FENDIDO 150 MM2</v>
          </cell>
          <cell r="C519" t="str">
            <v>Un</v>
          </cell>
          <cell r="D519">
            <v>14.24</v>
          </cell>
          <cell r="E519">
            <v>13.62</v>
          </cell>
          <cell r="F519">
            <v>27.86</v>
          </cell>
        </row>
        <row r="520">
          <cell r="A520">
            <v>71041</v>
          </cell>
          <cell r="B520" t="str">
            <v>CONECTOR TIPO PARAFUSO FENDIDO 185 MM2</v>
          </cell>
          <cell r="C520" t="str">
            <v>Un</v>
          </cell>
          <cell r="D520">
            <v>21.72</v>
          </cell>
          <cell r="E520">
            <v>13.62</v>
          </cell>
          <cell r="F520">
            <v>35.340000000000003</v>
          </cell>
        </row>
        <row r="521">
          <cell r="A521">
            <v>71043</v>
          </cell>
          <cell r="B521" t="str">
            <v>CONECTOR TRIPOLAR EM PORCELANA PARA FIOS DE ATÉ 10MM2 (BORNES) 50A-250V (
CHUVEIRO)</v>
          </cell>
          <cell r="C521" t="str">
            <v>un</v>
          </cell>
          <cell r="D521">
            <v>2.31</v>
          </cell>
          <cell r="E521">
            <v>6.59</v>
          </cell>
          <cell r="F521">
            <v>8.9</v>
          </cell>
        </row>
        <row r="522">
          <cell r="A522">
            <v>71060</v>
          </cell>
          <cell r="B522" t="str">
            <v>CONTATOR 3 TF 40 - 9A</v>
          </cell>
          <cell r="C522" t="str">
            <v>Un</v>
          </cell>
          <cell r="D522">
            <v>44.9</v>
          </cell>
          <cell r="E522">
            <v>45.4</v>
          </cell>
          <cell r="F522">
            <v>90.3</v>
          </cell>
        </row>
        <row r="523">
          <cell r="A523">
            <v>71061</v>
          </cell>
          <cell r="B523" t="str">
            <v>CONTATOR 3 TF 41 - 12A</v>
          </cell>
          <cell r="C523" t="str">
            <v>Un</v>
          </cell>
          <cell r="D523">
            <v>47.91</v>
          </cell>
          <cell r="E523">
            <v>47.68</v>
          </cell>
          <cell r="F523">
            <v>95.59</v>
          </cell>
        </row>
        <row r="524">
          <cell r="A524">
            <v>71062</v>
          </cell>
          <cell r="B524" t="str">
            <v>CONTATOR 3 TF 42 - 16A</v>
          </cell>
          <cell r="C524" t="str">
            <v>Un</v>
          </cell>
          <cell r="D524">
            <v>54.1</v>
          </cell>
          <cell r="E524">
            <v>49.94</v>
          </cell>
          <cell r="F524">
            <v>104.04</v>
          </cell>
        </row>
        <row r="525">
          <cell r="A525">
            <v>71063</v>
          </cell>
          <cell r="B525" t="str">
            <v>CONTATOR 3 TF 43 - 25A</v>
          </cell>
          <cell r="C525" t="str">
            <v>Un</v>
          </cell>
          <cell r="D525">
            <v>73.3</v>
          </cell>
          <cell r="E525">
            <v>52.22</v>
          </cell>
          <cell r="F525">
            <v>125.52</v>
          </cell>
        </row>
        <row r="526">
          <cell r="A526">
            <v>71064</v>
          </cell>
          <cell r="B526" t="str">
            <v>CONTATOR 3 TF 44 - 32A</v>
          </cell>
          <cell r="C526" t="str">
            <v>Un</v>
          </cell>
          <cell r="D526">
            <v>95.12</v>
          </cell>
          <cell r="E526">
            <v>54.48</v>
          </cell>
          <cell r="F526">
            <v>149.6</v>
          </cell>
        </row>
        <row r="527">
          <cell r="A527">
            <v>71070</v>
          </cell>
          <cell r="B527" t="str">
            <v>CONTATOR 3 TF 45 - 45A</v>
          </cell>
          <cell r="C527" t="str">
            <v>Un</v>
          </cell>
          <cell r="D527">
            <v>208.8</v>
          </cell>
          <cell r="E527">
            <v>56.76</v>
          </cell>
          <cell r="F527">
            <v>265.56</v>
          </cell>
        </row>
        <row r="528">
          <cell r="A528">
            <v>71071</v>
          </cell>
          <cell r="B528" t="str">
            <v>CONTATOR 3 TF 47 - 63A</v>
          </cell>
          <cell r="C528" t="str">
            <v>Un</v>
          </cell>
          <cell r="D528">
            <v>303.81</v>
          </cell>
          <cell r="E528">
            <v>59.02</v>
          </cell>
          <cell r="F528">
            <v>362.83</v>
          </cell>
        </row>
        <row r="529">
          <cell r="A529">
            <v>71072</v>
          </cell>
          <cell r="B529" t="str">
            <v>CONTATOR 3 TF 48 - 75A</v>
          </cell>
          <cell r="C529" t="str">
            <v>Un</v>
          </cell>
          <cell r="D529">
            <v>337.79</v>
          </cell>
          <cell r="E529">
            <v>61.3</v>
          </cell>
          <cell r="F529">
            <v>399.09</v>
          </cell>
        </row>
        <row r="530">
          <cell r="A530">
            <v>71096</v>
          </cell>
          <cell r="B530" t="str">
            <v>COTOVELO EXTERNO PARA CANALETA (LINHA X OU EQUIVALENTE) 20X12 MM</v>
          </cell>
          <cell r="C530" t="str">
            <v>un</v>
          </cell>
          <cell r="D530">
            <v>1.22</v>
          </cell>
          <cell r="E530">
            <v>1.59</v>
          </cell>
          <cell r="F530">
            <v>2.81</v>
          </cell>
        </row>
        <row r="531">
          <cell r="A531">
            <v>71097</v>
          </cell>
          <cell r="B531" t="str">
            <v>COTOVELO EXTERNO PARA CANALETA (LINHA X OU EQUIVALENTE) 32X16 MM</v>
          </cell>
          <cell r="C531" t="str">
            <v>un</v>
          </cell>
          <cell r="D531">
            <v>2.2000000000000002</v>
          </cell>
          <cell r="E531">
            <v>2.2799999999999998</v>
          </cell>
          <cell r="F531">
            <v>4.4800000000000004</v>
          </cell>
        </row>
        <row r="532">
          <cell r="A532">
            <v>71098</v>
          </cell>
          <cell r="B532" t="str">
            <v>COTOVELO EXTERNO PARA CANALETA (LINHA X OU EQUIVALENTE) 40X16 MM</v>
          </cell>
          <cell r="C532" t="str">
            <v>un</v>
          </cell>
          <cell r="D532">
            <v>2.2999999999999998</v>
          </cell>
          <cell r="E532">
            <v>2.2799999999999998</v>
          </cell>
          <cell r="F532">
            <v>4.58</v>
          </cell>
        </row>
        <row r="533">
          <cell r="A533">
            <v>71099</v>
          </cell>
          <cell r="B533" t="str">
            <v>COTOVELO EXTERNO PARA CANALETA (LINHA X OU EQUIVALENTE) 50X20 MM</v>
          </cell>
          <cell r="C533" t="str">
            <v>un</v>
          </cell>
          <cell r="D533">
            <v>2.4300000000000002</v>
          </cell>
          <cell r="E533">
            <v>2.2799999999999998</v>
          </cell>
          <cell r="F533">
            <v>4.71</v>
          </cell>
        </row>
        <row r="534">
          <cell r="A534">
            <v>71100</v>
          </cell>
          <cell r="B534" t="str">
            <v>COTOVELO EXTERNO PARA CANALETA (LINHA X OU EQUIVALENTE) 110X20 MM</v>
          </cell>
          <cell r="C534" t="str">
            <v>Un</v>
          </cell>
          <cell r="D534">
            <v>12.57</v>
          </cell>
          <cell r="E534">
            <v>2.72</v>
          </cell>
          <cell r="F534">
            <v>15.29</v>
          </cell>
        </row>
        <row r="535">
          <cell r="A535">
            <v>71101</v>
          </cell>
          <cell r="B535" t="str">
            <v>COTOVELO INTERNO PARA CANALETA (LINHA X OU EQUIVALENTE) 20X12 MM</v>
          </cell>
          <cell r="C535" t="str">
            <v>Un</v>
          </cell>
          <cell r="D535">
            <v>1.25</v>
          </cell>
          <cell r="E535">
            <v>1.59</v>
          </cell>
          <cell r="F535">
            <v>2.84</v>
          </cell>
        </row>
        <row r="536">
          <cell r="A536">
            <v>71102</v>
          </cell>
          <cell r="B536" t="str">
            <v>COTOVELO INTERNO PARA CANALETA (LINHA X OU EQUIVALENTE) 32X16 MM</v>
          </cell>
          <cell r="C536" t="str">
            <v>un</v>
          </cell>
          <cell r="D536">
            <v>1.97</v>
          </cell>
          <cell r="E536">
            <v>2.2799999999999998</v>
          </cell>
          <cell r="F536">
            <v>4.25</v>
          </cell>
        </row>
        <row r="537">
          <cell r="A537">
            <v>71103</v>
          </cell>
          <cell r="B537" t="str">
            <v>COTOVELO INTERNO PARA CANALETA (LINHA X OU EQUIVALENTE) 40X16 MM</v>
          </cell>
          <cell r="C537" t="str">
            <v>un</v>
          </cell>
          <cell r="D537">
            <v>4.92</v>
          </cell>
          <cell r="E537">
            <v>2.2799999999999998</v>
          </cell>
          <cell r="F537">
            <v>7.2</v>
          </cell>
        </row>
        <row r="538">
          <cell r="A538">
            <v>71104</v>
          </cell>
          <cell r="B538" t="str">
            <v>COTOVELO INTERNO PARA CANALETA (LINHA X OU EQUIVALENTE) 50X20 MM</v>
          </cell>
          <cell r="C538" t="str">
            <v>un</v>
          </cell>
          <cell r="D538">
            <v>5.17</v>
          </cell>
          <cell r="E538">
            <v>2.2799999999999998</v>
          </cell>
          <cell r="F538">
            <v>7.45</v>
          </cell>
        </row>
        <row r="539">
          <cell r="A539">
            <v>71105</v>
          </cell>
          <cell r="B539" t="str">
            <v>COTOVELO INTERNO PARA CANALETA (LINHA X OU EQUIVALENTE) 110X20 MM</v>
          </cell>
          <cell r="C539" t="str">
            <v>un</v>
          </cell>
          <cell r="D539">
            <v>8.73</v>
          </cell>
          <cell r="E539">
            <v>2.72</v>
          </cell>
          <cell r="F539">
            <v>11.45</v>
          </cell>
        </row>
        <row r="540">
          <cell r="A540">
            <v>71110</v>
          </cell>
          <cell r="B540" t="str">
            <v>CRUZETA POLIMÉRICA 90X112X2400 MM</v>
          </cell>
          <cell r="C540" t="str">
            <v>Un</v>
          </cell>
          <cell r="D540">
            <v>168</v>
          </cell>
          <cell r="E540">
            <v>10.45</v>
          </cell>
          <cell r="F540">
            <v>178.45</v>
          </cell>
        </row>
        <row r="541">
          <cell r="A541">
            <v>71111</v>
          </cell>
          <cell r="B541" t="str">
            <v>CRUZETA HORIZONTAL 90º P/ELETROCALHA 50X50 MM</v>
          </cell>
          <cell r="C541" t="str">
            <v>Un</v>
          </cell>
          <cell r="D541">
            <v>13.07</v>
          </cell>
          <cell r="E541">
            <v>4.54</v>
          </cell>
          <cell r="F541">
            <v>17.61</v>
          </cell>
        </row>
        <row r="542">
          <cell r="A542">
            <v>71115</v>
          </cell>
          <cell r="B542" t="str">
            <v>CURVA DE INVERSAO PARA ELETROCALHA 50 X 50 MM</v>
          </cell>
          <cell r="C542" t="str">
            <v>Un</v>
          </cell>
          <cell r="D542">
            <v>11.25</v>
          </cell>
          <cell r="E542">
            <v>3.63</v>
          </cell>
          <cell r="F542">
            <v>14.88</v>
          </cell>
        </row>
        <row r="543">
          <cell r="A543">
            <v>71120</v>
          </cell>
          <cell r="B543" t="str">
            <v>CURVA 90 GRAUS AÇO ZINCADO DIÂMETRO 1/2"</v>
          </cell>
          <cell r="C543" t="str">
            <v>Un</v>
          </cell>
          <cell r="D543">
            <v>2.23</v>
          </cell>
          <cell r="E543">
            <v>2.2799999999999998</v>
          </cell>
          <cell r="F543">
            <v>4.51</v>
          </cell>
        </row>
        <row r="544">
          <cell r="A544">
            <v>71121</v>
          </cell>
          <cell r="B544" t="str">
            <v>CURVA 90 GRAUS AÇO ZINCADO DIÂMETRO 3/4"</v>
          </cell>
          <cell r="C544" t="str">
            <v>Un</v>
          </cell>
          <cell r="D544">
            <v>2.66</v>
          </cell>
          <cell r="E544">
            <v>2.95</v>
          </cell>
          <cell r="F544">
            <v>5.61</v>
          </cell>
        </row>
        <row r="545">
          <cell r="A545">
            <v>71122</v>
          </cell>
          <cell r="B545" t="str">
            <v>CURVA 90 GRAUS AÇO ZINCADO DIÂMETRO 1"</v>
          </cell>
          <cell r="C545" t="str">
            <v>Un</v>
          </cell>
          <cell r="D545">
            <v>3.5</v>
          </cell>
          <cell r="E545">
            <v>3.18</v>
          </cell>
          <cell r="F545">
            <v>6.68</v>
          </cell>
        </row>
        <row r="546">
          <cell r="A546">
            <v>71123</v>
          </cell>
          <cell r="B546" t="str">
            <v>CURVA 90 GRAUS AÇO ZINCADO DIÂMETRO 1.1/4"</v>
          </cell>
          <cell r="C546" t="str">
            <v>Un</v>
          </cell>
          <cell r="D546">
            <v>6.18</v>
          </cell>
          <cell r="E546">
            <v>6.82</v>
          </cell>
          <cell r="F546">
            <v>13</v>
          </cell>
        </row>
        <row r="547">
          <cell r="A547">
            <v>71124</v>
          </cell>
          <cell r="B547" t="str">
            <v>CURVA 90 GRAUS AÇO ZINCADO DIÂMETRO 1.1/2"</v>
          </cell>
          <cell r="C547" t="str">
            <v>Un</v>
          </cell>
          <cell r="D547">
            <v>8.7799999999999994</v>
          </cell>
          <cell r="E547">
            <v>7.94</v>
          </cell>
          <cell r="F547">
            <v>16.72</v>
          </cell>
        </row>
        <row r="548">
          <cell r="A548">
            <v>71125</v>
          </cell>
          <cell r="B548" t="str">
            <v>CURVA 90 GRAUS AÇO ZINCADO DIÂMETRO 2"</v>
          </cell>
          <cell r="C548" t="str">
            <v>Un</v>
          </cell>
          <cell r="D548">
            <v>21.69</v>
          </cell>
          <cell r="E548">
            <v>10.67</v>
          </cell>
          <cell r="F548">
            <v>32.36</v>
          </cell>
        </row>
        <row r="549">
          <cell r="A549">
            <v>71126</v>
          </cell>
          <cell r="B549" t="str">
            <v>CURVA 90 GRAUS AÇO ZINCADO DIÂMETRO 2.1/2"</v>
          </cell>
          <cell r="C549" t="str">
            <v>Un</v>
          </cell>
          <cell r="D549">
            <v>28.91</v>
          </cell>
          <cell r="E549">
            <v>22.7</v>
          </cell>
          <cell r="F549">
            <v>51.61</v>
          </cell>
        </row>
        <row r="550">
          <cell r="A550">
            <v>71127</v>
          </cell>
          <cell r="B550" t="str">
            <v>CURVA 90 GRAUS AÇO ZINCADO DIÂMETRO 3"</v>
          </cell>
          <cell r="C550" t="str">
            <v>Un</v>
          </cell>
          <cell r="D550">
            <v>46.62</v>
          </cell>
          <cell r="E550">
            <v>34.06</v>
          </cell>
          <cell r="F550">
            <v>80.680000000000007</v>
          </cell>
        </row>
        <row r="551">
          <cell r="A551">
            <v>71128</v>
          </cell>
          <cell r="B551" t="str">
            <v>CURVA 90 GRAUS AÇO ZINCADO DIÂMETRO 4"</v>
          </cell>
          <cell r="C551" t="str">
            <v>Un</v>
          </cell>
          <cell r="D551">
            <v>84.92</v>
          </cell>
          <cell r="E551">
            <v>40.86</v>
          </cell>
          <cell r="F551">
            <v>125.78</v>
          </cell>
        </row>
        <row r="552">
          <cell r="A552">
            <v>71140</v>
          </cell>
          <cell r="B552" t="str">
            <v>CURVA DE 90 GRAUS DE PVC RIGIDO DIAM.1/2"</v>
          </cell>
          <cell r="C552" t="str">
            <v>Un</v>
          </cell>
          <cell r="D552">
            <v>0.57999999999999996</v>
          </cell>
          <cell r="E552">
            <v>1.59</v>
          </cell>
          <cell r="F552">
            <v>2.17</v>
          </cell>
        </row>
        <row r="553">
          <cell r="A553">
            <v>71141</v>
          </cell>
          <cell r="B553" t="str">
            <v>CURVA DE 90 GRAUS DE PVC RIGIDO DIAM. 3/4"</v>
          </cell>
          <cell r="C553" t="str">
            <v>Un</v>
          </cell>
          <cell r="D553">
            <v>1.17</v>
          </cell>
          <cell r="E553">
            <v>2.2799999999999998</v>
          </cell>
          <cell r="F553">
            <v>3.45</v>
          </cell>
        </row>
        <row r="554">
          <cell r="A554">
            <v>71142</v>
          </cell>
          <cell r="B554" t="str">
            <v>CURVA DE 90 GRAUS DE PVC RIGIDO DIAM. 1"</v>
          </cell>
          <cell r="C554" t="str">
            <v>Un</v>
          </cell>
          <cell r="D554">
            <v>1.27</v>
          </cell>
          <cell r="E554">
            <v>2.95</v>
          </cell>
          <cell r="F554">
            <v>4.22</v>
          </cell>
        </row>
        <row r="555">
          <cell r="A555">
            <v>71143</v>
          </cell>
          <cell r="B555" t="str">
            <v>CURVA DE 90 GRAUS DE PVC RIGIDO DIAM. 1.1/4"</v>
          </cell>
          <cell r="C555" t="str">
            <v>Un</v>
          </cell>
          <cell r="D555">
            <v>3.09</v>
          </cell>
          <cell r="E555">
            <v>4.54</v>
          </cell>
          <cell r="F555">
            <v>7.63</v>
          </cell>
        </row>
        <row r="556">
          <cell r="A556">
            <v>71144</v>
          </cell>
          <cell r="B556" t="str">
            <v>CURVA DE 90 GRAUS DE PVC RIGIDO DIAM. 1.1/2"</v>
          </cell>
          <cell r="C556" t="str">
            <v>Un</v>
          </cell>
          <cell r="D556">
            <v>3.69</v>
          </cell>
          <cell r="E556">
            <v>8.57</v>
          </cell>
          <cell r="F556">
            <v>12.26</v>
          </cell>
        </row>
        <row r="557">
          <cell r="A557">
            <v>71145</v>
          </cell>
          <cell r="B557" t="str">
            <v>CURVA DE 90 GRAUS DE PVC RIGIDO DIAM. 2"</v>
          </cell>
          <cell r="C557" t="str">
            <v>Un</v>
          </cell>
          <cell r="D557">
            <v>4.83</v>
          </cell>
          <cell r="E557">
            <v>8.6300000000000008</v>
          </cell>
          <cell r="F557">
            <v>13.46</v>
          </cell>
        </row>
        <row r="558">
          <cell r="A558">
            <v>71146</v>
          </cell>
          <cell r="B558" t="str">
            <v>CURVA DE 90 GRAUS DE PVC RIGIDO DIAM. 2.1/2"</v>
          </cell>
          <cell r="C558" t="str">
            <v>Un</v>
          </cell>
          <cell r="D558">
            <v>13.21</v>
          </cell>
          <cell r="E558">
            <v>18.16</v>
          </cell>
          <cell r="F558">
            <v>31.37</v>
          </cell>
        </row>
        <row r="559">
          <cell r="A559">
            <v>71147</v>
          </cell>
          <cell r="B559" t="str">
            <v>CURVA DE 90 GRAUS DE PVC RIGIDO DIAM. 3"</v>
          </cell>
          <cell r="C559" t="str">
            <v>Un</v>
          </cell>
          <cell r="D559">
            <v>15.85</v>
          </cell>
          <cell r="E559">
            <v>22.7</v>
          </cell>
          <cell r="F559">
            <v>38.549999999999997</v>
          </cell>
        </row>
        <row r="560">
          <cell r="A560">
            <v>71148</v>
          </cell>
          <cell r="B560" t="str">
            <v>CURVA DE 90 GRAUS DE PVC RIGIDO DIAM. 4"</v>
          </cell>
          <cell r="C560" t="str">
            <v>Un</v>
          </cell>
          <cell r="D560">
            <v>26.72</v>
          </cell>
          <cell r="E560">
            <v>27.24</v>
          </cell>
          <cell r="F560">
            <v>53.96</v>
          </cell>
        </row>
        <row r="561">
          <cell r="A561">
            <v>71150</v>
          </cell>
          <cell r="B561" t="str">
            <v>CURVA DE 90 GRAUS AÇO GALVANIZADO DIAM.1/2"</v>
          </cell>
          <cell r="C561" t="str">
            <v>Un</v>
          </cell>
          <cell r="D561">
            <v>2.73</v>
          </cell>
          <cell r="E561">
            <v>2.2799999999999998</v>
          </cell>
          <cell r="F561">
            <v>5.01</v>
          </cell>
        </row>
        <row r="562">
          <cell r="A562">
            <v>71151</v>
          </cell>
          <cell r="B562" t="str">
            <v>CURVA DE 90 GRAUS AÇO GALVANIZADO DIAM.3/4"</v>
          </cell>
          <cell r="C562" t="str">
            <v>Un</v>
          </cell>
          <cell r="D562">
            <v>4.4400000000000004</v>
          </cell>
          <cell r="E562">
            <v>2.95</v>
          </cell>
          <cell r="F562">
            <v>7.39</v>
          </cell>
        </row>
        <row r="563">
          <cell r="A563">
            <v>71152</v>
          </cell>
          <cell r="B563" t="str">
            <v>CURVA DE 90 GRAUS AÇO GALVANIZADO DIAM.1"</v>
          </cell>
          <cell r="C563" t="str">
            <v>Un</v>
          </cell>
          <cell r="D563">
            <v>4.7699999999999996</v>
          </cell>
          <cell r="E563">
            <v>3.18</v>
          </cell>
          <cell r="F563">
            <v>7.95</v>
          </cell>
        </row>
        <row r="564">
          <cell r="A564">
            <v>71153</v>
          </cell>
          <cell r="B564" t="str">
            <v>CURVA DE 90 GRAUS AÇO GALVANIZADO DIAM.1.1/4"</v>
          </cell>
          <cell r="C564" t="str">
            <v>Un</v>
          </cell>
          <cell r="D564">
            <v>8.77</v>
          </cell>
          <cell r="E564">
            <v>6.82</v>
          </cell>
          <cell r="F564">
            <v>15.59</v>
          </cell>
        </row>
        <row r="565">
          <cell r="A565">
            <v>71154</v>
          </cell>
          <cell r="B565" t="str">
            <v>CURVA DE 90 GRAUS AÇO GALVANIZADO DIAM. 1.1/2"</v>
          </cell>
          <cell r="C565" t="str">
            <v>Un</v>
          </cell>
          <cell r="D565">
            <v>12.24</v>
          </cell>
          <cell r="E565">
            <v>7.94</v>
          </cell>
          <cell r="F565">
            <v>20.18</v>
          </cell>
        </row>
        <row r="566">
          <cell r="A566">
            <v>71155</v>
          </cell>
          <cell r="B566" t="str">
            <v>CURVA DE 90 GRAUS AÇO GALVANIZADO DIAM. 2"</v>
          </cell>
          <cell r="C566" t="str">
            <v>Un</v>
          </cell>
          <cell r="D566">
            <v>19.95</v>
          </cell>
          <cell r="E566">
            <v>10.67</v>
          </cell>
          <cell r="F566">
            <v>30.62</v>
          </cell>
        </row>
        <row r="567">
          <cell r="A567">
            <v>71156</v>
          </cell>
          <cell r="B567" t="str">
            <v>CURVA DE 90 GRAUS AÇO GALVANIZADO DIAM. 2.1/2"</v>
          </cell>
          <cell r="C567" t="str">
            <v>Un</v>
          </cell>
          <cell r="D567">
            <v>43.88</v>
          </cell>
          <cell r="E567">
            <v>22.7</v>
          </cell>
          <cell r="F567">
            <v>66.58</v>
          </cell>
        </row>
        <row r="568">
          <cell r="A568">
            <v>71157</v>
          </cell>
          <cell r="B568" t="str">
            <v>CURVA DE 90 GRAUS AÇO GALVANIZADO DIAM. 3"</v>
          </cell>
          <cell r="C568" t="str">
            <v>Un</v>
          </cell>
          <cell r="D568">
            <v>58.89</v>
          </cell>
          <cell r="E568">
            <v>34.06</v>
          </cell>
          <cell r="F568">
            <v>92.95</v>
          </cell>
        </row>
        <row r="569">
          <cell r="A569">
            <v>71158</v>
          </cell>
          <cell r="B569" t="str">
            <v>CURVA DE 90 GRAUS AÇO GALVANIZADO DIÂMETRO 4"</v>
          </cell>
          <cell r="C569" t="str">
            <v>Un</v>
          </cell>
          <cell r="D569">
            <v>102.41</v>
          </cell>
          <cell r="E569">
            <v>40.86</v>
          </cell>
          <cell r="F569">
            <v>143.27000000000001</v>
          </cell>
        </row>
        <row r="570">
          <cell r="A570">
            <v>71159</v>
          </cell>
          <cell r="B570" t="str">
            <v>DESVIO A DIREITA PARA ELETROCALHA 50 X 50 MM</v>
          </cell>
          <cell r="C570" t="str">
            <v>Un</v>
          </cell>
          <cell r="D570">
            <v>19.170000000000002</v>
          </cell>
          <cell r="E570">
            <v>3.63</v>
          </cell>
          <cell r="F570">
            <v>22.8</v>
          </cell>
        </row>
        <row r="571">
          <cell r="A571">
            <v>71170</v>
          </cell>
          <cell r="B571" t="str">
            <v>DIMMER ROTATIVO SIMPLES</v>
          </cell>
          <cell r="C571" t="str">
            <v>Un</v>
          </cell>
          <cell r="D571">
            <v>35.56</v>
          </cell>
          <cell r="E571">
            <v>4.7699999999999996</v>
          </cell>
          <cell r="F571">
            <v>40.33</v>
          </cell>
        </row>
        <row r="572">
          <cell r="A572">
            <v>71171</v>
          </cell>
          <cell r="B572" t="str">
            <v>DISJUNTOR MONOPOLAR DE 10 A 32-A</v>
          </cell>
          <cell r="C572" t="str">
            <v>Un</v>
          </cell>
          <cell r="D572">
            <v>7.9</v>
          </cell>
          <cell r="E572">
            <v>6.82</v>
          </cell>
          <cell r="F572">
            <v>14.72</v>
          </cell>
        </row>
        <row r="573">
          <cell r="A573">
            <v>71172</v>
          </cell>
          <cell r="B573" t="str">
            <v>DISJUNTOR MONOPOLAR DE 35 A 50-A</v>
          </cell>
          <cell r="C573" t="str">
            <v>Un</v>
          </cell>
          <cell r="D573">
            <v>10.039999999999999</v>
          </cell>
          <cell r="E573">
            <v>6.82</v>
          </cell>
          <cell r="F573">
            <v>16.86</v>
          </cell>
        </row>
        <row r="574">
          <cell r="A574">
            <v>71173</v>
          </cell>
          <cell r="B574" t="str">
            <v>DISJUNTOR TRIPOLAR DE 10 A 35-A</v>
          </cell>
          <cell r="C574" t="str">
            <v>Un</v>
          </cell>
          <cell r="D574">
            <v>43.45</v>
          </cell>
          <cell r="E574">
            <v>20.440000000000001</v>
          </cell>
          <cell r="F574">
            <v>63.89</v>
          </cell>
        </row>
        <row r="575">
          <cell r="A575">
            <v>71174</v>
          </cell>
          <cell r="B575" t="str">
            <v>DISJUNTOR TRIPOLAR 40 A 50A</v>
          </cell>
          <cell r="C575" t="str">
            <v>Un</v>
          </cell>
          <cell r="D575">
            <v>45.44</v>
          </cell>
          <cell r="E575">
            <v>20.440000000000001</v>
          </cell>
          <cell r="F575">
            <v>65.88</v>
          </cell>
        </row>
        <row r="576">
          <cell r="A576">
            <v>71175</v>
          </cell>
          <cell r="B576" t="str">
            <v>DISJUNTOR TRIPOLAR DE 60 A 100-A</v>
          </cell>
          <cell r="C576" t="str">
            <v>Un</v>
          </cell>
          <cell r="D576">
            <v>134.61000000000001</v>
          </cell>
          <cell r="E576">
            <v>20.440000000000001</v>
          </cell>
          <cell r="F576">
            <v>155.05000000000001</v>
          </cell>
        </row>
        <row r="577">
          <cell r="A577">
            <v>71176</v>
          </cell>
          <cell r="B577" t="str">
            <v>DISJUNTOR TRIPOLAR DE 125-A</v>
          </cell>
          <cell r="C577" t="str">
            <v>Un</v>
          </cell>
          <cell r="D577">
            <v>229.51</v>
          </cell>
          <cell r="E577">
            <v>20.440000000000001</v>
          </cell>
          <cell r="F577">
            <v>249.95</v>
          </cell>
        </row>
        <row r="578">
          <cell r="A578">
            <v>71177</v>
          </cell>
          <cell r="B578" t="str">
            <v>DISJUNTOR TRIPOLAR DE 150 A 175-A</v>
          </cell>
          <cell r="C578" t="str">
            <v>Un</v>
          </cell>
          <cell r="D578">
            <v>240.46</v>
          </cell>
          <cell r="E578">
            <v>20.440000000000001</v>
          </cell>
          <cell r="F578">
            <v>260.89999999999998</v>
          </cell>
        </row>
        <row r="579">
          <cell r="A579">
            <v>71178</v>
          </cell>
          <cell r="B579" t="str">
            <v>DISJUNTOR TRIPOLAR DE 200-A</v>
          </cell>
          <cell r="C579" t="str">
            <v>Un</v>
          </cell>
          <cell r="D579">
            <v>269.14</v>
          </cell>
          <cell r="E579">
            <v>20.440000000000001</v>
          </cell>
          <cell r="F579">
            <v>289.58</v>
          </cell>
        </row>
        <row r="580">
          <cell r="A580">
            <v>71179</v>
          </cell>
          <cell r="B580" t="str">
            <v>DISJUNTOR TRIPOLAR DE 225-A</v>
          </cell>
          <cell r="C580" t="str">
            <v>Un</v>
          </cell>
          <cell r="D580">
            <v>273.39999999999998</v>
          </cell>
          <cell r="E580">
            <v>20.440000000000001</v>
          </cell>
          <cell r="F580">
            <v>293.83999999999997</v>
          </cell>
        </row>
        <row r="581">
          <cell r="A581">
            <v>71180</v>
          </cell>
          <cell r="B581" t="str">
            <v>DISJUNTOR TRIPOLAR DE 250-A</v>
          </cell>
          <cell r="C581" t="str">
            <v>Un</v>
          </cell>
          <cell r="D581">
            <v>435.31</v>
          </cell>
          <cell r="E581">
            <v>20.440000000000001</v>
          </cell>
          <cell r="F581">
            <v>455.75</v>
          </cell>
        </row>
        <row r="582">
          <cell r="A582">
            <v>71181</v>
          </cell>
          <cell r="B582" t="str">
            <v>DISJUNTOR TRIPOLAR DE 300 A 350-A</v>
          </cell>
          <cell r="C582" t="str">
            <v>Un</v>
          </cell>
          <cell r="D582">
            <v>837.57</v>
          </cell>
          <cell r="E582">
            <v>20.440000000000001</v>
          </cell>
          <cell r="F582">
            <v>858.01</v>
          </cell>
        </row>
        <row r="583">
          <cell r="A583">
            <v>71184</v>
          </cell>
          <cell r="B583" t="str">
            <v>DISPOSITIVO DE PROTEÇÃO CONTRA SURTOS (D.P.S.) 275V DE 8 A 40KA</v>
          </cell>
          <cell r="C583" t="str">
            <v>Un</v>
          </cell>
          <cell r="D583">
            <v>34.200000000000003</v>
          </cell>
          <cell r="E583">
            <v>22.7</v>
          </cell>
          <cell r="F583">
            <v>56.9</v>
          </cell>
        </row>
        <row r="584">
          <cell r="A584">
            <v>71186</v>
          </cell>
          <cell r="B584" t="str">
            <v>DISPOSITIVO DE PROTEÇÃO CONTRA SURTOS (D.P.S.) 275V DE 90KA</v>
          </cell>
          <cell r="C584" t="str">
            <v>Un</v>
          </cell>
          <cell r="D584">
            <v>125.86</v>
          </cell>
          <cell r="E584">
            <v>22.7</v>
          </cell>
          <cell r="F584">
            <v>148.56</v>
          </cell>
        </row>
        <row r="585">
          <cell r="A585">
            <v>71190</v>
          </cell>
          <cell r="B585" t="str">
            <v>ELETROCALHA CH.Aº PRE ZN. FOGO "C" C/ABAS 50X50 MM S/TAMPA</v>
          </cell>
          <cell r="C585" t="str">
            <v>M</v>
          </cell>
          <cell r="D585">
            <v>7.33</v>
          </cell>
          <cell r="E585">
            <v>7.26</v>
          </cell>
          <cell r="F585">
            <v>14.59</v>
          </cell>
        </row>
        <row r="586">
          <cell r="A586">
            <v>71193</v>
          </cell>
          <cell r="B586" t="str">
            <v>ELETRODUTO PVC FLEXÍVEL - MANGUEIRA CORRUGADA LEVE - DIAM. 20MM</v>
          </cell>
          <cell r="C586" t="str">
            <v>M</v>
          </cell>
          <cell r="D586">
            <v>0.77</v>
          </cell>
          <cell r="E586">
            <v>3.86</v>
          </cell>
          <cell r="F586">
            <v>4.63</v>
          </cell>
        </row>
        <row r="587">
          <cell r="A587">
            <v>71194</v>
          </cell>
          <cell r="B587" t="str">
            <v>ELETRODUTO PVC FLEXÍVEL - MANGUEIRA CORRUGADA LEVE - DIAM. 25MM</v>
          </cell>
          <cell r="C587" t="str">
            <v>M</v>
          </cell>
          <cell r="D587">
            <v>1.1399999999999999</v>
          </cell>
          <cell r="E587">
            <v>3.86</v>
          </cell>
          <cell r="F587">
            <v>5</v>
          </cell>
        </row>
        <row r="588">
          <cell r="A588">
            <v>71195</v>
          </cell>
          <cell r="B588" t="str">
            <v>ELETRODUTO PVC FLEXÍVEL - MANGUEIRA CORRUGADA LEVE - DIAM. 32MM</v>
          </cell>
          <cell r="C588" t="str">
            <v>M</v>
          </cell>
          <cell r="D588">
            <v>1.78</v>
          </cell>
          <cell r="E588">
            <v>4.54</v>
          </cell>
          <cell r="F588">
            <v>6.32</v>
          </cell>
        </row>
        <row r="589">
          <cell r="A589">
            <v>71196</v>
          </cell>
          <cell r="B589" t="str">
            <v>ELETRODUTO PVC FLEXÍVEL - MANGUEIRA CORRUGADA REFORÇADA - DIAM. 40MM</v>
          </cell>
          <cell r="C589" t="str">
            <v>M</v>
          </cell>
          <cell r="D589">
            <v>1.78</v>
          </cell>
          <cell r="E589">
            <v>4.54</v>
          </cell>
          <cell r="F589">
            <v>6.32</v>
          </cell>
        </row>
        <row r="590">
          <cell r="A590">
            <v>71197</v>
          </cell>
          <cell r="B590" t="str">
            <v>ELETRODUTO PVC FLEXÍVEL - MANGUEIRA CORRUGADA REFORÇADA - DIAM. 50MM</v>
          </cell>
          <cell r="C590" t="str">
            <v>M</v>
          </cell>
          <cell r="D590">
            <v>2.16</v>
          </cell>
          <cell r="E590">
            <v>8.4</v>
          </cell>
          <cell r="F590">
            <v>10.56</v>
          </cell>
        </row>
        <row r="591">
          <cell r="A591">
            <v>71198</v>
          </cell>
          <cell r="B591" t="str">
            <v>ELETRODUTO PVC FLEXÍVEL - MANGUEIRA CORRUGADA REFORÇADA - DIAM. 60MM</v>
          </cell>
          <cell r="C591" t="str">
            <v>M</v>
          </cell>
          <cell r="D591">
            <v>2.9</v>
          </cell>
          <cell r="E591">
            <v>11.36</v>
          </cell>
          <cell r="F591">
            <v>14.26</v>
          </cell>
        </row>
        <row r="592">
          <cell r="A592">
            <v>71199</v>
          </cell>
          <cell r="B592" t="str">
            <v>ELETRODUTO PVC FLEXÍVEL - MANGUEIRA CORRUGADA REFORÇADA - DIAM. 75MM</v>
          </cell>
          <cell r="C592" t="str">
            <v>M</v>
          </cell>
          <cell r="D592">
            <v>4.99</v>
          </cell>
          <cell r="E592">
            <v>18.16</v>
          </cell>
          <cell r="F592">
            <v>23.15</v>
          </cell>
        </row>
        <row r="593">
          <cell r="A593">
            <v>71200</v>
          </cell>
          <cell r="B593" t="str">
            <v>ELETRODUTO DE PVC RIGIDO DIAMETRO 1/2"</v>
          </cell>
          <cell r="C593" t="str">
            <v>M</v>
          </cell>
          <cell r="D593">
            <v>1.17</v>
          </cell>
          <cell r="E593">
            <v>3.86</v>
          </cell>
          <cell r="F593">
            <v>5.03</v>
          </cell>
        </row>
        <row r="594">
          <cell r="A594">
            <v>71201</v>
          </cell>
          <cell r="B594" t="str">
            <v>ELETRODUTO DE PVC RIGIDO DIAMETRO 3/4"</v>
          </cell>
          <cell r="C594" t="str">
            <v>M</v>
          </cell>
          <cell r="D594">
            <v>1.48</v>
          </cell>
          <cell r="E594">
            <v>3.86</v>
          </cell>
          <cell r="F594">
            <v>5.34</v>
          </cell>
        </row>
        <row r="595">
          <cell r="A595">
            <v>71202</v>
          </cell>
          <cell r="B595" t="str">
            <v>ELETRODUTO DE PVC RIGIDO DIAMETRO 1"</v>
          </cell>
          <cell r="C595" t="str">
            <v>M</v>
          </cell>
          <cell r="D595">
            <v>2.52</v>
          </cell>
          <cell r="E595">
            <v>4.54</v>
          </cell>
          <cell r="F595">
            <v>7.06</v>
          </cell>
        </row>
        <row r="596">
          <cell r="A596">
            <v>71203</v>
          </cell>
          <cell r="B596" t="str">
            <v>ELETRODUTO DE PVC RIGIDO DIAMETRO 1.1/2"</v>
          </cell>
          <cell r="C596" t="str">
            <v>M</v>
          </cell>
          <cell r="D596">
            <v>4.3</v>
          </cell>
          <cell r="E596">
            <v>8.4</v>
          </cell>
          <cell r="F596">
            <v>12.7</v>
          </cell>
        </row>
        <row r="597">
          <cell r="A597">
            <v>71204</v>
          </cell>
          <cell r="B597" t="str">
            <v>ELETRODUTO DE PVC RIGIDO DIAMETRO 1.1/4"</v>
          </cell>
          <cell r="C597" t="str">
            <v>M</v>
          </cell>
          <cell r="D597">
            <v>3.39</v>
          </cell>
          <cell r="E597">
            <v>9.5399999999999991</v>
          </cell>
          <cell r="F597">
            <v>12.93</v>
          </cell>
        </row>
        <row r="598">
          <cell r="A598">
            <v>71205</v>
          </cell>
          <cell r="B598" t="str">
            <v>ELETRODUTO DE PVC RIGIDO DIAMETRO 2"</v>
          </cell>
          <cell r="C598" t="str">
            <v>M</v>
          </cell>
          <cell r="D598">
            <v>6.21</v>
          </cell>
          <cell r="E598">
            <v>11.36</v>
          </cell>
          <cell r="F598">
            <v>17.57</v>
          </cell>
        </row>
        <row r="599">
          <cell r="A599">
            <v>71206</v>
          </cell>
          <cell r="B599" t="str">
            <v>ELETRODUTO DE PVC RIGIDO DIAMETRO 2.1/2"</v>
          </cell>
          <cell r="C599" t="str">
            <v>M</v>
          </cell>
          <cell r="D599">
            <v>8.26</v>
          </cell>
          <cell r="E599">
            <v>15.21</v>
          </cell>
          <cell r="F599">
            <v>23.47</v>
          </cell>
        </row>
        <row r="600">
          <cell r="A600">
            <v>71207</v>
          </cell>
          <cell r="B600" t="str">
            <v>ELETRODUTO DE PVC RIGIDO DIAMETRO 3"</v>
          </cell>
          <cell r="C600" t="str">
            <v>M</v>
          </cell>
          <cell r="D600">
            <v>13.13</v>
          </cell>
          <cell r="E600">
            <v>18.16</v>
          </cell>
          <cell r="F600">
            <v>31.29</v>
          </cell>
        </row>
        <row r="601">
          <cell r="A601">
            <v>71208</v>
          </cell>
          <cell r="B601" t="str">
            <v>ELETRODUTO DE PVC RIGIDO DIAMETRO 4"</v>
          </cell>
          <cell r="C601" t="str">
            <v>M</v>
          </cell>
          <cell r="D601">
            <v>19.98</v>
          </cell>
          <cell r="E601">
            <v>22.7</v>
          </cell>
          <cell r="F601">
            <v>42.68</v>
          </cell>
        </row>
        <row r="602">
          <cell r="A602">
            <v>71210</v>
          </cell>
          <cell r="B602" t="str">
            <v>ELETRODUTO EM AÇO GALVANIZADO A FOGO DIÂMETRO 1/2" - PESADO</v>
          </cell>
          <cell r="C602" t="str">
            <v>M</v>
          </cell>
          <cell r="D602">
            <v>7.01</v>
          </cell>
          <cell r="E602">
            <v>4.54</v>
          </cell>
          <cell r="F602">
            <v>11.55</v>
          </cell>
        </row>
        <row r="603">
          <cell r="A603">
            <v>71211</v>
          </cell>
          <cell r="B603" t="str">
            <v>ELETRODUTO EM AÇO GALVANIZADO A FOGO DIÂMETRO 3/4" - PESADO</v>
          </cell>
          <cell r="C603" t="str">
            <v>M</v>
          </cell>
          <cell r="D603">
            <v>9.52</v>
          </cell>
          <cell r="E603">
            <v>6.82</v>
          </cell>
          <cell r="F603">
            <v>16.34</v>
          </cell>
        </row>
        <row r="604">
          <cell r="A604">
            <v>71212</v>
          </cell>
          <cell r="B604" t="str">
            <v>ELETRODUTO EM AÇO GALVANIZADO A FOGO DIÂMETRO 1" - PESADO</v>
          </cell>
          <cell r="C604" t="str">
            <v>M</v>
          </cell>
          <cell r="D604">
            <v>11.82</v>
          </cell>
          <cell r="E604">
            <v>9.08</v>
          </cell>
          <cell r="F604">
            <v>20.9</v>
          </cell>
        </row>
        <row r="605">
          <cell r="A605">
            <v>71213</v>
          </cell>
          <cell r="B605" t="str">
            <v>ELETRODUTO EM AÇO GALVANIZADO A FOGO DIÂMETRO 1 1/4" - PESADO</v>
          </cell>
          <cell r="C605" t="str">
            <v>M</v>
          </cell>
          <cell r="D605">
            <v>19.170000000000002</v>
          </cell>
          <cell r="E605">
            <v>14.76</v>
          </cell>
          <cell r="F605">
            <v>33.93</v>
          </cell>
        </row>
        <row r="606">
          <cell r="A606">
            <v>71214</v>
          </cell>
          <cell r="B606" t="str">
            <v>ELETRODUTO EM AÇO GALVANIZADO A FOGO DIÂMETRO 1 1/2" - PESADO</v>
          </cell>
          <cell r="C606" t="str">
            <v>M</v>
          </cell>
          <cell r="D606">
            <v>27</v>
          </cell>
          <cell r="E606">
            <v>15.9</v>
          </cell>
          <cell r="F606">
            <v>42.9</v>
          </cell>
        </row>
        <row r="607">
          <cell r="A607">
            <v>71215</v>
          </cell>
          <cell r="B607" t="str">
            <v>ELETRODUTO EM AÇO GALVANIZADO A FOGO DIÂMETRO 2" - PESADO</v>
          </cell>
          <cell r="C607" t="str">
            <v>M</v>
          </cell>
          <cell r="D607">
            <v>37.700000000000003</v>
          </cell>
          <cell r="E607">
            <v>18.16</v>
          </cell>
          <cell r="F607">
            <v>55.86</v>
          </cell>
        </row>
        <row r="608">
          <cell r="A608">
            <v>71216</v>
          </cell>
          <cell r="B608" t="str">
            <v>ELETRODUTO EM AÇO GALVANIZADO A FOGO DIÂMETRO 2 1/2" - PESADO</v>
          </cell>
          <cell r="C608" t="str">
            <v>M</v>
          </cell>
          <cell r="D608">
            <v>37.79</v>
          </cell>
          <cell r="E608">
            <v>31.78</v>
          </cell>
          <cell r="F608">
            <v>69.569999999999993</v>
          </cell>
        </row>
        <row r="609">
          <cell r="A609">
            <v>71217</v>
          </cell>
          <cell r="B609" t="str">
            <v>ELETRODUTO EM AÇO GALVANIZADO A FOGO DIÂMETRO 3" - PESADO</v>
          </cell>
          <cell r="C609" t="str">
            <v>M</v>
          </cell>
          <cell r="D609">
            <v>55.51</v>
          </cell>
          <cell r="E609">
            <v>36.32</v>
          </cell>
          <cell r="F609">
            <v>91.83</v>
          </cell>
        </row>
        <row r="610">
          <cell r="A610">
            <v>71218</v>
          </cell>
          <cell r="B610" t="str">
            <v>ELETRODUTO EM AÇO GALVANIZADO A FOGO DIÂMETRO 4" - PESADO</v>
          </cell>
          <cell r="C610" t="str">
            <v>M</v>
          </cell>
          <cell r="D610">
            <v>69.67</v>
          </cell>
          <cell r="E610">
            <v>45.4</v>
          </cell>
          <cell r="F610">
            <v>115.07</v>
          </cell>
        </row>
        <row r="611">
          <cell r="A611">
            <v>71230</v>
          </cell>
          <cell r="B611" t="str">
            <v>ELETRODUTO METALICO FLEXIVEL DIAMETRO DIAM.1/2"</v>
          </cell>
          <cell r="C611" t="str">
            <v>M</v>
          </cell>
          <cell r="D611">
            <v>3.45</v>
          </cell>
          <cell r="E611">
            <v>3.86</v>
          </cell>
          <cell r="F611">
            <v>7.31</v>
          </cell>
        </row>
        <row r="612">
          <cell r="A612">
            <v>71231</v>
          </cell>
          <cell r="B612" t="str">
            <v>ELETRODUTO METALICO FLEXIVEL DIAMETRO DIAM.3/4"</v>
          </cell>
          <cell r="C612" t="str">
            <v>M</v>
          </cell>
          <cell r="D612">
            <v>4.3499999999999996</v>
          </cell>
          <cell r="E612">
            <v>3.86</v>
          </cell>
          <cell r="F612">
            <v>8.2100000000000009</v>
          </cell>
        </row>
        <row r="613">
          <cell r="A613">
            <v>71232</v>
          </cell>
          <cell r="B613" t="str">
            <v>ELETRODUTO METALICO FLEXIVEL DIAMETRO DIAM. 1"</v>
          </cell>
          <cell r="C613" t="str">
            <v>M</v>
          </cell>
          <cell r="D613">
            <v>6.33</v>
          </cell>
          <cell r="E613">
            <v>3.86</v>
          </cell>
          <cell r="F613">
            <v>10.19</v>
          </cell>
        </row>
        <row r="614">
          <cell r="A614">
            <v>71250</v>
          </cell>
          <cell r="B614" t="str">
            <v>ELETRODUTO EM AÇO ZINCADO DIÂMETRO 1/2"</v>
          </cell>
          <cell r="C614" t="str">
            <v>M</v>
          </cell>
          <cell r="D614">
            <v>3.4</v>
          </cell>
          <cell r="E614">
            <v>4.54</v>
          </cell>
          <cell r="F614">
            <v>7.94</v>
          </cell>
        </row>
        <row r="615">
          <cell r="A615">
            <v>71251</v>
          </cell>
          <cell r="B615" t="str">
            <v>ELETRODUTO EM AÇO ZINCADO DIÂMETRO 3/4"</v>
          </cell>
          <cell r="C615" t="str">
            <v>M</v>
          </cell>
          <cell r="D615">
            <v>3.64</v>
          </cell>
          <cell r="E615">
            <v>6.82</v>
          </cell>
          <cell r="F615">
            <v>10.46</v>
          </cell>
        </row>
        <row r="616">
          <cell r="A616">
            <v>71252</v>
          </cell>
          <cell r="B616" t="str">
            <v>ELETRODUTO EM AÇO ZINCADO DIÂMETRO 1"</v>
          </cell>
          <cell r="C616" t="str">
            <v>M</v>
          </cell>
          <cell r="D616">
            <v>8.11</v>
          </cell>
          <cell r="E616">
            <v>9.08</v>
          </cell>
          <cell r="F616">
            <v>17.190000000000001</v>
          </cell>
        </row>
        <row r="617">
          <cell r="A617">
            <v>71253</v>
          </cell>
          <cell r="B617" t="str">
            <v>ELETRODUTO EM AÇO ZINCADO DIÂMETRO 1.1/4"</v>
          </cell>
          <cell r="C617" t="str">
            <v>M</v>
          </cell>
          <cell r="D617">
            <v>9.77</v>
          </cell>
          <cell r="E617">
            <v>14.76</v>
          </cell>
          <cell r="F617">
            <v>24.53</v>
          </cell>
        </row>
        <row r="618">
          <cell r="A618">
            <v>71254</v>
          </cell>
          <cell r="B618" t="str">
            <v>ELETRODUTO EM AÇO ZINCADO DIÂMETRO 1.1/2"</v>
          </cell>
          <cell r="C618" t="str">
            <v>M</v>
          </cell>
          <cell r="D618">
            <v>11.58</v>
          </cell>
          <cell r="E618">
            <v>15.9</v>
          </cell>
          <cell r="F618">
            <v>27.48</v>
          </cell>
        </row>
        <row r="619">
          <cell r="A619">
            <v>71255</v>
          </cell>
          <cell r="B619" t="str">
            <v>ELETRODUTO EM AÇO ZINCADO DIÂMETRO 2"</v>
          </cell>
          <cell r="C619" t="str">
            <v>M</v>
          </cell>
          <cell r="D619">
            <v>14.48</v>
          </cell>
          <cell r="E619">
            <v>18.16</v>
          </cell>
          <cell r="F619">
            <v>32.64</v>
          </cell>
        </row>
        <row r="620">
          <cell r="A620">
            <v>71256</v>
          </cell>
          <cell r="B620" t="str">
            <v>ELETRODUTO EM AÇO ZINCADO DIÂMETRO 2.1/2"</v>
          </cell>
          <cell r="C620" t="str">
            <v>M</v>
          </cell>
          <cell r="D620">
            <v>32.32</v>
          </cell>
          <cell r="E620">
            <v>31.78</v>
          </cell>
          <cell r="F620">
            <v>64.099999999999994</v>
          </cell>
        </row>
        <row r="621">
          <cell r="A621">
            <v>71257</v>
          </cell>
          <cell r="B621" t="str">
            <v>ELETRODUTO EM AÇO ZINCADO DIÂMETRO 3"</v>
          </cell>
          <cell r="C621" t="str">
            <v>M</v>
          </cell>
          <cell r="D621">
            <v>37.78</v>
          </cell>
          <cell r="E621">
            <v>36.32</v>
          </cell>
          <cell r="F621">
            <v>74.099999999999994</v>
          </cell>
        </row>
        <row r="622">
          <cell r="A622">
            <v>71258</v>
          </cell>
          <cell r="B622" t="str">
            <v>ELETRODUTO EM AÇO ZINCADO DIÂMETRO 4"</v>
          </cell>
          <cell r="C622" t="str">
            <v>M</v>
          </cell>
          <cell r="D622">
            <v>55.19</v>
          </cell>
          <cell r="E622">
            <v>45.4</v>
          </cell>
          <cell r="F622">
            <v>100.59</v>
          </cell>
        </row>
        <row r="623">
          <cell r="A623">
            <v>71267</v>
          </cell>
          <cell r="B623" t="str">
            <v>ELO FUSÍVEL 5 H</v>
          </cell>
          <cell r="C623" t="str">
            <v>Un</v>
          </cell>
          <cell r="D623">
            <v>2.6</v>
          </cell>
          <cell r="E623">
            <v>5.68</v>
          </cell>
          <cell r="F623">
            <v>8.2799999999999994</v>
          </cell>
        </row>
        <row r="624">
          <cell r="A624">
            <v>71268</v>
          </cell>
          <cell r="B624" t="str">
            <v>ELO FUSÍVEL 6 K</v>
          </cell>
          <cell r="C624" t="str">
            <v>Un</v>
          </cell>
          <cell r="D624">
            <v>2.6</v>
          </cell>
          <cell r="E624">
            <v>5.68</v>
          </cell>
          <cell r="F624">
            <v>8.2799999999999994</v>
          </cell>
        </row>
        <row r="625">
          <cell r="A625">
            <v>71270</v>
          </cell>
          <cell r="B625" t="str">
            <v>ELO FUSIVEL 8 K - 15 KV</v>
          </cell>
          <cell r="C625" t="str">
            <v>Un</v>
          </cell>
          <cell r="D625">
            <v>2.6</v>
          </cell>
          <cell r="E625">
            <v>5.68</v>
          </cell>
          <cell r="F625">
            <v>8.2799999999999994</v>
          </cell>
        </row>
        <row r="626">
          <cell r="A626">
            <v>71271</v>
          </cell>
          <cell r="B626" t="str">
            <v>ELO FUSIVEL 10 K - 15 KV</v>
          </cell>
          <cell r="C626" t="str">
            <v>Un</v>
          </cell>
          <cell r="D626">
            <v>2.6</v>
          </cell>
          <cell r="E626">
            <v>5.68</v>
          </cell>
          <cell r="F626">
            <v>8.2799999999999994</v>
          </cell>
        </row>
        <row r="627">
          <cell r="A627">
            <v>71275</v>
          </cell>
          <cell r="B627" t="str">
            <v>ESTICADOR P/CABO DE AÇO 1/4"</v>
          </cell>
          <cell r="C627" t="str">
            <v>Un</v>
          </cell>
          <cell r="D627">
            <v>2.4</v>
          </cell>
          <cell r="E627">
            <v>4.54</v>
          </cell>
          <cell r="F627">
            <v>6.94</v>
          </cell>
        </row>
        <row r="628">
          <cell r="A628">
            <v>71277</v>
          </cell>
          <cell r="B628" t="str">
            <v>EMENDA INTERNA P/ELETROCALHA (50 X 50 mm)</v>
          </cell>
          <cell r="C628" t="str">
            <v>Un</v>
          </cell>
          <cell r="D628">
            <v>1.7</v>
          </cell>
          <cell r="E628">
            <v>3.4</v>
          </cell>
          <cell r="F628">
            <v>5.0999999999999996</v>
          </cell>
        </row>
        <row r="629">
          <cell r="A629">
            <v>71278</v>
          </cell>
          <cell r="B629" t="str">
            <v>ESPELHO BAQUELITE 4" X 2" 1 FURO RJ-45</v>
          </cell>
          <cell r="C629" t="str">
            <v>Un</v>
          </cell>
          <cell r="D629">
            <v>2.69</v>
          </cell>
          <cell r="E629">
            <v>0.68</v>
          </cell>
          <cell r="F629">
            <v>3.37</v>
          </cell>
        </row>
        <row r="630">
          <cell r="A630">
            <v>71279</v>
          </cell>
          <cell r="B630" t="str">
            <v>ESPELHO BAQUELITE 4" X 2" 2 FUROS RJ-45</v>
          </cell>
          <cell r="C630" t="str">
            <v>Un</v>
          </cell>
          <cell r="D630">
            <v>2.69</v>
          </cell>
          <cell r="E630">
            <v>0.68</v>
          </cell>
          <cell r="F630">
            <v>3.37</v>
          </cell>
        </row>
        <row r="631">
          <cell r="A631">
            <v>71280</v>
          </cell>
          <cell r="B631" t="str">
            <v>FIO DE COBRE NU No. 2,5 MM2 (45,05M /KG)</v>
          </cell>
          <cell r="C631" t="str">
            <v>M</v>
          </cell>
          <cell r="D631">
            <v>1.01</v>
          </cell>
          <cell r="E631">
            <v>1.25</v>
          </cell>
          <cell r="F631">
            <v>2.2599999999999998</v>
          </cell>
        </row>
        <row r="632">
          <cell r="A632">
            <v>71281</v>
          </cell>
          <cell r="B632" t="str">
            <v>FIO DE COBRE NU No. 4 MM2 (28,00 M/KG)</v>
          </cell>
          <cell r="C632" t="str">
            <v>M</v>
          </cell>
          <cell r="D632">
            <v>1.67</v>
          </cell>
          <cell r="E632">
            <v>1.37</v>
          </cell>
          <cell r="F632">
            <v>3.04</v>
          </cell>
        </row>
        <row r="633">
          <cell r="A633">
            <v>71282</v>
          </cell>
          <cell r="B633" t="str">
            <v>FIO DE COBRE NU No. 6 MM2 (18,00 M/KG)</v>
          </cell>
          <cell r="C633" t="str">
            <v>M</v>
          </cell>
          <cell r="D633">
            <v>2.2799999999999998</v>
          </cell>
          <cell r="E633">
            <v>1.48</v>
          </cell>
          <cell r="F633">
            <v>3.76</v>
          </cell>
        </row>
        <row r="634">
          <cell r="A634">
            <v>71283</v>
          </cell>
          <cell r="B634" t="str">
            <v>FIO DE COBRE NU No. 10 MM2 (11,00 M/KG)</v>
          </cell>
          <cell r="C634" t="str">
            <v>M</v>
          </cell>
          <cell r="D634">
            <v>4.12</v>
          </cell>
          <cell r="E634">
            <v>1.59</v>
          </cell>
          <cell r="F634">
            <v>5.71</v>
          </cell>
        </row>
        <row r="635">
          <cell r="A635">
            <v>71290</v>
          </cell>
          <cell r="B635" t="str">
            <v>FIO ISOLADO PVC 750 V,  No. 1,5 MM2</v>
          </cell>
          <cell r="C635" t="str">
            <v>M</v>
          </cell>
          <cell r="D635">
            <v>0.54</v>
          </cell>
          <cell r="E635">
            <v>1.1399999999999999</v>
          </cell>
          <cell r="F635">
            <v>1.68</v>
          </cell>
        </row>
        <row r="636">
          <cell r="A636">
            <v>71291</v>
          </cell>
          <cell r="B636" t="str">
            <v>FIO ISOLADO PVC 750 V, No. 2,5 MM2</v>
          </cell>
          <cell r="C636" t="str">
            <v>M</v>
          </cell>
          <cell r="D636">
            <v>0.99</v>
          </cell>
          <cell r="E636">
            <v>1.25</v>
          </cell>
          <cell r="F636">
            <v>2.2400000000000002</v>
          </cell>
        </row>
        <row r="637">
          <cell r="A637">
            <v>71292</v>
          </cell>
          <cell r="B637" t="str">
            <v>FIO ISOLADO PVC 750 V, No. 4 MM2</v>
          </cell>
          <cell r="C637" t="str">
            <v>M</v>
          </cell>
          <cell r="D637">
            <v>1.32</v>
          </cell>
          <cell r="E637">
            <v>1.37</v>
          </cell>
          <cell r="F637">
            <v>2.69</v>
          </cell>
        </row>
        <row r="638">
          <cell r="A638">
            <v>71293</v>
          </cell>
          <cell r="B638" t="str">
            <v>FIO ISOLADO PVC 750 V, No. 6 MM2</v>
          </cell>
          <cell r="C638" t="str">
            <v>M</v>
          </cell>
          <cell r="D638">
            <v>2.06</v>
          </cell>
          <cell r="E638">
            <v>1.48</v>
          </cell>
          <cell r="F638">
            <v>3.54</v>
          </cell>
        </row>
        <row r="639">
          <cell r="A639">
            <v>71294</v>
          </cell>
          <cell r="B639" t="str">
            <v>FIO ISOLADO PVC 750 V, No. 10 MM2</v>
          </cell>
          <cell r="C639" t="str">
            <v>M</v>
          </cell>
          <cell r="D639">
            <v>3.56</v>
          </cell>
          <cell r="E639">
            <v>1.59</v>
          </cell>
          <cell r="F639">
            <v>5.15</v>
          </cell>
        </row>
        <row r="640">
          <cell r="A640">
            <v>71320</v>
          </cell>
          <cell r="B640" t="str">
            <v>FITA DE AUTO FUSAO, ROLO DE 2,00 M</v>
          </cell>
          <cell r="C640" t="str">
            <v>Un</v>
          </cell>
          <cell r="D640">
            <v>3.17</v>
          </cell>
          <cell r="E640">
            <v>1.1399999999999999</v>
          </cell>
          <cell r="F640">
            <v>4.3099999999999996</v>
          </cell>
        </row>
        <row r="641">
          <cell r="A641">
            <v>71321</v>
          </cell>
          <cell r="B641" t="str">
            <v>FITA DE AUTO FUSAO, ROLO E 10,00 MM</v>
          </cell>
          <cell r="C641" t="str">
            <v>Un</v>
          </cell>
          <cell r="D641">
            <v>18.77</v>
          </cell>
          <cell r="E641">
            <v>4.54</v>
          </cell>
          <cell r="F641">
            <v>23.31</v>
          </cell>
        </row>
        <row r="642">
          <cell r="A642">
            <v>71329</v>
          </cell>
          <cell r="B642" t="str">
            <v>FITA ISOLANTE, ROLO DE 5,00 M</v>
          </cell>
          <cell r="C642" t="str">
            <v>Un</v>
          </cell>
          <cell r="D642">
            <v>1.9</v>
          </cell>
          <cell r="E642">
            <v>2.2799999999999998</v>
          </cell>
          <cell r="F642">
            <v>4.18</v>
          </cell>
        </row>
        <row r="643">
          <cell r="A643">
            <v>71330</v>
          </cell>
          <cell r="B643" t="str">
            <v>FITA ISOLANTE, ROLO DE 10,00 M</v>
          </cell>
          <cell r="C643" t="str">
            <v>Un</v>
          </cell>
          <cell r="D643">
            <v>3.23</v>
          </cell>
          <cell r="E643">
            <v>4.54</v>
          </cell>
          <cell r="F643">
            <v>7.77</v>
          </cell>
        </row>
        <row r="644">
          <cell r="A644">
            <v>71331</v>
          </cell>
          <cell r="B644" t="str">
            <v>FITA ISOLANTE, ROLO DE 20,00 M</v>
          </cell>
          <cell r="C644" t="str">
            <v>Un</v>
          </cell>
          <cell r="D644">
            <v>4.9800000000000004</v>
          </cell>
          <cell r="E644">
            <v>9.08</v>
          </cell>
          <cell r="F644">
            <v>14.06</v>
          </cell>
        </row>
        <row r="645">
          <cell r="A645">
            <v>71365</v>
          </cell>
          <cell r="B645" t="str">
            <v>GRAMPO DE ANCORAGEM POLIMÉRICO</v>
          </cell>
          <cell r="C645" t="str">
            <v>un</v>
          </cell>
          <cell r="D645">
            <v>27.23</v>
          </cell>
          <cell r="E645">
            <v>9.08</v>
          </cell>
          <cell r="F645">
            <v>36.31</v>
          </cell>
        </row>
        <row r="646">
          <cell r="A646">
            <v>71371</v>
          </cell>
          <cell r="B646" t="str">
            <v>GRAMPO P/CABO DE AÇO 1/4"</v>
          </cell>
          <cell r="C646" t="str">
            <v>Un</v>
          </cell>
          <cell r="D646">
            <v>0.45</v>
          </cell>
          <cell r="E646">
            <v>3.63</v>
          </cell>
          <cell r="F646">
            <v>4.08</v>
          </cell>
        </row>
        <row r="647">
          <cell r="A647">
            <v>71380</v>
          </cell>
          <cell r="B647" t="str">
            <v>HASTE REV.COBRE(COPPERWELD)  3/4" X 2,40 M C/CONECTOR</v>
          </cell>
          <cell r="C647" t="str">
            <v>Un</v>
          </cell>
          <cell r="D647">
            <v>27.49</v>
          </cell>
          <cell r="E647">
            <v>6.82</v>
          </cell>
          <cell r="F647">
            <v>34.31</v>
          </cell>
        </row>
        <row r="648">
          <cell r="A648">
            <v>71381</v>
          </cell>
          <cell r="B648" t="str">
            <v>HASTE REV.COBRE(COPPERWELD)  5/8" X 3,00 M C/CONECTOR</v>
          </cell>
          <cell r="C648" t="str">
            <v>Un</v>
          </cell>
          <cell r="D648">
            <v>52.79</v>
          </cell>
          <cell r="E648">
            <v>9.08</v>
          </cell>
          <cell r="F648">
            <v>61.87</v>
          </cell>
        </row>
        <row r="649">
          <cell r="A649">
            <v>71390</v>
          </cell>
          <cell r="B649" t="str">
            <v>HASTE CANTONEIRA 2,00 M  C/CONECTOR</v>
          </cell>
          <cell r="C649" t="str">
            <v>Un</v>
          </cell>
          <cell r="D649">
            <v>32</v>
          </cell>
          <cell r="E649">
            <v>9.08</v>
          </cell>
          <cell r="F649">
            <v>41.08</v>
          </cell>
        </row>
        <row r="650">
          <cell r="A650">
            <v>71391</v>
          </cell>
          <cell r="B650" t="str">
            <v>HASTE CANTONEIRA 2,40 M C/CONECTOR</v>
          </cell>
          <cell r="C650" t="str">
            <v>Un</v>
          </cell>
          <cell r="D650">
            <v>46.06</v>
          </cell>
          <cell r="E650">
            <v>11.36</v>
          </cell>
          <cell r="F650">
            <v>57.42</v>
          </cell>
        </row>
        <row r="651">
          <cell r="A651">
            <v>71400</v>
          </cell>
          <cell r="B651" t="str">
            <v>IGNITOR S-52 P/LÂMPADA V.MET.2000 W.</v>
          </cell>
          <cell r="C651" t="str">
            <v>Un</v>
          </cell>
          <cell r="D651">
            <v>25.14</v>
          </cell>
          <cell r="E651">
            <v>9.08</v>
          </cell>
          <cell r="F651">
            <v>34.22</v>
          </cell>
        </row>
        <row r="652">
          <cell r="A652">
            <v>71410</v>
          </cell>
          <cell r="B652" t="str">
            <v>INTERR.BIPOLAR SIMPLES 25-A(P/CONDIONADOR AR)</v>
          </cell>
          <cell r="C652" t="str">
            <v>Un</v>
          </cell>
          <cell r="D652">
            <v>55.08</v>
          </cell>
          <cell r="E652">
            <v>8.4</v>
          </cell>
          <cell r="F652">
            <v>63.48</v>
          </cell>
        </row>
        <row r="653">
          <cell r="A653">
            <v>71411</v>
          </cell>
          <cell r="B653" t="str">
            <v>INTERRUPTOR 1 SEÇÃO (LINHA X OU EQUIVALENTE)</v>
          </cell>
          <cell r="C653" t="str">
            <v>Un</v>
          </cell>
          <cell r="D653">
            <v>4.54</v>
          </cell>
          <cell r="E653">
            <v>4.7699999999999996</v>
          </cell>
          <cell r="F653">
            <v>9.31</v>
          </cell>
        </row>
        <row r="654">
          <cell r="A654">
            <v>71412</v>
          </cell>
          <cell r="B654" t="str">
            <v>INTERRUPTOR 2 SEÇÕES (LINHA X OU EQUIVALENTE)</v>
          </cell>
          <cell r="C654" t="str">
            <v>Un</v>
          </cell>
          <cell r="D654">
            <v>11.69</v>
          </cell>
          <cell r="E654">
            <v>8.4</v>
          </cell>
          <cell r="F654">
            <v>20.09</v>
          </cell>
        </row>
        <row r="655">
          <cell r="A655">
            <v>71430</v>
          </cell>
          <cell r="B655" t="str">
            <v>INTERRUPTOR INTERMEDIARIO (FOUR-WAY)</v>
          </cell>
          <cell r="C655" t="str">
            <v>Un</v>
          </cell>
          <cell r="D655">
            <v>12.57</v>
          </cell>
          <cell r="E655">
            <v>12.03</v>
          </cell>
          <cell r="F655">
            <v>24.6</v>
          </cell>
        </row>
        <row r="656">
          <cell r="A656">
            <v>71431</v>
          </cell>
          <cell r="B656" t="str">
            <v>INTERRUPTOR PARALELO SIMPLES (1 SECAO)</v>
          </cell>
          <cell r="C656" t="str">
            <v>Un</v>
          </cell>
          <cell r="D656">
            <v>8.9</v>
          </cell>
          <cell r="E656">
            <v>6.59</v>
          </cell>
          <cell r="F656">
            <v>15.49</v>
          </cell>
        </row>
        <row r="657">
          <cell r="A657">
            <v>71432</v>
          </cell>
          <cell r="B657" t="str">
            <v>INTERRUPTOR PARALELO DUPLO (2 SECOES)</v>
          </cell>
          <cell r="C657" t="str">
            <v>Un</v>
          </cell>
          <cell r="D657">
            <v>15.87</v>
          </cell>
          <cell r="E657">
            <v>12.03</v>
          </cell>
          <cell r="F657">
            <v>27.9</v>
          </cell>
        </row>
        <row r="658">
          <cell r="A658">
            <v>71440</v>
          </cell>
          <cell r="B658" t="str">
            <v>INTERRUPTOR SIMPLES (1 SECAO)</v>
          </cell>
          <cell r="C658" t="str">
            <v>Un</v>
          </cell>
          <cell r="D658">
            <v>7.5</v>
          </cell>
          <cell r="E658">
            <v>4.7699999999999996</v>
          </cell>
          <cell r="F658">
            <v>12.27</v>
          </cell>
        </row>
        <row r="659">
          <cell r="A659">
            <v>71441</v>
          </cell>
          <cell r="B659" t="str">
            <v>INTERRUPTOR SIMPLES (2 SECOES)</v>
          </cell>
          <cell r="C659" t="str">
            <v>Un</v>
          </cell>
          <cell r="D659">
            <v>13.15</v>
          </cell>
          <cell r="E659">
            <v>8.4</v>
          </cell>
          <cell r="F659">
            <v>21.55</v>
          </cell>
        </row>
        <row r="660">
          <cell r="A660">
            <v>71442</v>
          </cell>
          <cell r="B660" t="str">
            <v>INTERRUPTOR SIMPLES (3 SECOES)</v>
          </cell>
          <cell r="C660" t="str">
            <v>Un</v>
          </cell>
          <cell r="D660">
            <v>20.14</v>
          </cell>
          <cell r="E660">
            <v>12.03</v>
          </cell>
          <cell r="F660">
            <v>32.17</v>
          </cell>
        </row>
        <row r="661">
          <cell r="A661">
            <v>71443</v>
          </cell>
          <cell r="B661" t="str">
            <v>INTERRUPTOR SIMPLES 1 SEÇÃO E 1 TOMADA HEXAGONAL 2P + T - 10A CONJUGADOS</v>
          </cell>
          <cell r="C661" t="str">
            <v>Un</v>
          </cell>
          <cell r="D661">
            <v>15.48</v>
          </cell>
          <cell r="E661">
            <v>8.4</v>
          </cell>
          <cell r="F661">
            <v>23.88</v>
          </cell>
        </row>
        <row r="662">
          <cell r="A662">
            <v>71450</v>
          </cell>
          <cell r="B662" t="str">
            <v>INTERRUPTOR DIFERENCIAL RESIDUAL (D.R.) BIPOLAR DE 25A-30mA</v>
          </cell>
          <cell r="C662" t="str">
            <v>Un</v>
          </cell>
          <cell r="D662">
            <v>64.02</v>
          </cell>
          <cell r="E662">
            <v>13.62</v>
          </cell>
          <cell r="F662">
            <v>77.64</v>
          </cell>
        </row>
        <row r="663">
          <cell r="A663">
            <v>71451</v>
          </cell>
          <cell r="B663" t="str">
            <v>INTERRUPTOR DIFERENCIAL RESIDUAL (D.R.) BIPOLAR DE 40A-30mA</v>
          </cell>
          <cell r="C663" t="str">
            <v>Un</v>
          </cell>
          <cell r="D663">
            <v>64.02</v>
          </cell>
          <cell r="E663">
            <v>13.62</v>
          </cell>
          <cell r="F663">
            <v>77.64</v>
          </cell>
        </row>
        <row r="664">
          <cell r="A664">
            <v>71452</v>
          </cell>
          <cell r="B664" t="str">
            <v>INTERRUPTOR DIFERENCIAL RESIDUAL (D.R.) BIPOLAR DE 63A-30mA</v>
          </cell>
          <cell r="C664" t="str">
            <v>Un</v>
          </cell>
          <cell r="D664">
            <v>72.84</v>
          </cell>
          <cell r="E664">
            <v>13.62</v>
          </cell>
          <cell r="F664">
            <v>86.46</v>
          </cell>
        </row>
        <row r="665">
          <cell r="A665">
            <v>71455</v>
          </cell>
          <cell r="B665" t="str">
            <v>INTERRUPTOR DIFERENCIAL RESIDUAL (D.R.) TETRAPOLAR DE 25A-30mA</v>
          </cell>
          <cell r="C665" t="str">
            <v>Un</v>
          </cell>
          <cell r="D665">
            <v>83.38</v>
          </cell>
          <cell r="E665">
            <v>22.7</v>
          </cell>
          <cell r="F665">
            <v>106.08</v>
          </cell>
        </row>
        <row r="666">
          <cell r="A666">
            <v>71456</v>
          </cell>
          <cell r="B666" t="str">
            <v>INTERRUPTOR DIFERENCIAL RESIDUAL (D.R.) TETRAPOLAR DE 40A-30mA</v>
          </cell>
          <cell r="C666" t="str">
            <v>Un</v>
          </cell>
          <cell r="D666">
            <v>83.38</v>
          </cell>
          <cell r="E666">
            <v>22.7</v>
          </cell>
          <cell r="F666">
            <v>106.08</v>
          </cell>
        </row>
        <row r="667">
          <cell r="A667">
            <v>71457</v>
          </cell>
          <cell r="B667" t="str">
            <v>INTERRUPTOR DIFERENCIAL RESIDUAL (D.R.) TETRAPOLAR DE 63A-30mA</v>
          </cell>
          <cell r="C667" t="str">
            <v>Un</v>
          </cell>
          <cell r="D667">
            <v>94.2</v>
          </cell>
          <cell r="E667">
            <v>22.7</v>
          </cell>
          <cell r="F667">
            <v>116.9</v>
          </cell>
        </row>
        <row r="668">
          <cell r="A668">
            <v>71460</v>
          </cell>
          <cell r="B668" t="str">
            <v>ISOLADOR EPOXI 25X30 (BUJAO)</v>
          </cell>
          <cell r="C668" t="str">
            <v>Un</v>
          </cell>
          <cell r="D668">
            <v>3.04</v>
          </cell>
          <cell r="E668">
            <v>6.82</v>
          </cell>
          <cell r="F668">
            <v>9.86</v>
          </cell>
        </row>
        <row r="669">
          <cell r="A669">
            <v>71461</v>
          </cell>
          <cell r="B669" t="str">
            <v>ISOLADOR EPOXI 30X30 (BUJAO)</v>
          </cell>
          <cell r="C669" t="str">
            <v>Un</v>
          </cell>
          <cell r="D669">
            <v>3.53</v>
          </cell>
          <cell r="E669">
            <v>6.82</v>
          </cell>
          <cell r="F669">
            <v>10.35</v>
          </cell>
        </row>
        <row r="670">
          <cell r="A670">
            <v>71462</v>
          </cell>
          <cell r="B670" t="str">
            <v>ISOLADOR EPOXI 40X30 (BUJAO)</v>
          </cell>
          <cell r="C670" t="str">
            <v>Un</v>
          </cell>
          <cell r="D670">
            <v>7.8</v>
          </cell>
          <cell r="E670">
            <v>6.82</v>
          </cell>
          <cell r="F670">
            <v>14.62</v>
          </cell>
        </row>
        <row r="671">
          <cell r="A671">
            <v>71463</v>
          </cell>
          <cell r="B671" t="str">
            <v>ISOLADOR EPOXI 50X40 (BUJAO)</v>
          </cell>
          <cell r="C671" t="str">
            <v>Un</v>
          </cell>
          <cell r="D671">
            <v>13.97</v>
          </cell>
          <cell r="E671">
            <v>6.82</v>
          </cell>
          <cell r="F671">
            <v>20.79</v>
          </cell>
        </row>
        <row r="672">
          <cell r="A672">
            <v>71464</v>
          </cell>
          <cell r="B672" t="str">
            <v>ISOLADOR EPOXI 60X30 (BUJAO)</v>
          </cell>
          <cell r="C672" t="str">
            <v>Un</v>
          </cell>
          <cell r="D672">
            <v>11.17</v>
          </cell>
          <cell r="E672">
            <v>6.82</v>
          </cell>
          <cell r="F672">
            <v>17.989999999999998</v>
          </cell>
        </row>
        <row r="673">
          <cell r="A673">
            <v>71465</v>
          </cell>
          <cell r="B673" t="str">
            <v>ISOLADOR EPOXI 60 X 50 (BUJAO)</v>
          </cell>
          <cell r="C673" t="str">
            <v>Un</v>
          </cell>
          <cell r="D673">
            <v>18</v>
          </cell>
          <cell r="E673">
            <v>6.82</v>
          </cell>
          <cell r="F673">
            <v>24.82</v>
          </cell>
        </row>
        <row r="674">
          <cell r="A674">
            <v>71470</v>
          </cell>
          <cell r="B674" t="str">
            <v>ISOLADOR DE BAQUELITA COM CHAPA DE ENCOSTO</v>
          </cell>
          <cell r="C674" t="str">
            <v>Un</v>
          </cell>
          <cell r="D674">
            <v>4.18</v>
          </cell>
          <cell r="E674">
            <v>8.32</v>
          </cell>
          <cell r="F674">
            <v>12.5</v>
          </cell>
        </row>
        <row r="675">
          <cell r="A675">
            <v>71471</v>
          </cell>
          <cell r="B675" t="str">
            <v>ISOLADOR BAQUELITA SIMPLES C/SUP.E BRAÇADEIRA MET.1.1/2"</v>
          </cell>
          <cell r="C675" t="str">
            <v>Un</v>
          </cell>
          <cell r="D675">
            <v>8.83</v>
          </cell>
          <cell r="E675">
            <v>7.94</v>
          </cell>
          <cell r="F675">
            <v>16.77</v>
          </cell>
        </row>
        <row r="676">
          <cell r="A676">
            <v>71472</v>
          </cell>
          <cell r="B676" t="str">
            <v>ISOLADOR BAQUELITA C/GRAPA  P/CHUMBAR</v>
          </cell>
          <cell r="C676" t="str">
            <v>Un</v>
          </cell>
          <cell r="D676">
            <v>3.77</v>
          </cell>
          <cell r="E676">
            <v>8.32</v>
          </cell>
          <cell r="F676">
            <v>12.09</v>
          </cell>
        </row>
        <row r="677">
          <cell r="A677">
            <v>71473</v>
          </cell>
          <cell r="B677" t="str">
            <v>ISOLADOR BAQUELITA C/CHAPA Aº  90º P/FIXAR EM QUINA (2 ISOLADOR)</v>
          </cell>
          <cell r="C677" t="str">
            <v>Un</v>
          </cell>
          <cell r="D677">
            <v>11.41</v>
          </cell>
          <cell r="E677">
            <v>16.63</v>
          </cell>
          <cell r="F677">
            <v>28.04</v>
          </cell>
        </row>
        <row r="678">
          <cell r="A678">
            <v>71474</v>
          </cell>
          <cell r="B678" t="str">
            <v>ISOLADOR BAQUELITA EM SUP.MET.P/FIXAR ACIMA TUBO PROTEÇÃO</v>
          </cell>
          <cell r="C678" t="str">
            <v>Un</v>
          </cell>
          <cell r="D678">
            <v>10.29</v>
          </cell>
          <cell r="E678">
            <v>8.32</v>
          </cell>
          <cell r="F678">
            <v>18.61</v>
          </cell>
        </row>
        <row r="679">
          <cell r="A679">
            <v>71476</v>
          </cell>
          <cell r="B679" t="str">
            <v>ISOLADOR DE ANCORAGEM POLIMÉRICO 15KV</v>
          </cell>
          <cell r="C679" t="str">
            <v>un</v>
          </cell>
          <cell r="D679">
            <v>43.47</v>
          </cell>
          <cell r="E679">
            <v>4.54</v>
          </cell>
          <cell r="F679">
            <v>48.01</v>
          </cell>
        </row>
        <row r="680">
          <cell r="A680">
            <v>71480</v>
          </cell>
          <cell r="B680" t="str">
            <v>ISOLADOR ROLDANA PORCELANA 72 X 72</v>
          </cell>
          <cell r="C680" t="str">
            <v>Un</v>
          </cell>
          <cell r="D680">
            <v>4.25</v>
          </cell>
          <cell r="E680">
            <v>4.54</v>
          </cell>
          <cell r="F680">
            <v>8.7899999999999991</v>
          </cell>
        </row>
        <row r="681">
          <cell r="A681">
            <v>71481</v>
          </cell>
          <cell r="B681" t="str">
            <v>ISOLADOR ROLDANA PORCELANA 76 X 79</v>
          </cell>
          <cell r="C681" t="str">
            <v>Un</v>
          </cell>
          <cell r="D681">
            <v>8.51</v>
          </cell>
          <cell r="E681">
            <v>4.54</v>
          </cell>
          <cell r="F681">
            <v>13.05</v>
          </cell>
        </row>
        <row r="682">
          <cell r="A682">
            <v>71490</v>
          </cell>
          <cell r="B682" t="str">
            <v>ISOLADOR ROLDANA PVC PEQUENO (101)</v>
          </cell>
          <cell r="C682" t="str">
            <v>Un</v>
          </cell>
          <cell r="D682">
            <v>0.17</v>
          </cell>
          <cell r="E682">
            <v>3.4</v>
          </cell>
          <cell r="F682">
            <v>3.57</v>
          </cell>
        </row>
        <row r="683">
          <cell r="A683">
            <v>71491</v>
          </cell>
          <cell r="B683" t="str">
            <v>ISOLADOR ROLDANA PVC MEDIO (102)</v>
          </cell>
          <cell r="C683" t="str">
            <v>Un</v>
          </cell>
          <cell r="D683">
            <v>0.24</v>
          </cell>
          <cell r="E683">
            <v>3.4</v>
          </cell>
          <cell r="F683">
            <v>3.64</v>
          </cell>
        </row>
        <row r="684">
          <cell r="A684">
            <v>71492</v>
          </cell>
          <cell r="B684" t="str">
            <v>ISOLADOR ROLDANA PVC GRANDE (103)</v>
          </cell>
          <cell r="C684" t="str">
            <v>Un</v>
          </cell>
          <cell r="D684">
            <v>0.32</v>
          </cell>
          <cell r="E684">
            <v>4.54</v>
          </cell>
          <cell r="F684">
            <v>4.8600000000000003</v>
          </cell>
        </row>
        <row r="685">
          <cell r="A685">
            <v>71500</v>
          </cell>
          <cell r="B685" t="str">
            <v>ISOLADOR, PINO 15 KV ROSCA 25 MM</v>
          </cell>
          <cell r="C685" t="str">
            <v>Un</v>
          </cell>
          <cell r="D685">
            <v>24.13</v>
          </cell>
          <cell r="E685">
            <v>4.54</v>
          </cell>
          <cell r="F685">
            <v>28.67</v>
          </cell>
        </row>
        <row r="686">
          <cell r="A686">
            <v>71510</v>
          </cell>
          <cell r="B686" t="str">
            <v>LACO PREFORMADO DE DISTRIBUICAO</v>
          </cell>
          <cell r="C686" t="str">
            <v>Un</v>
          </cell>
          <cell r="D686">
            <v>3.32</v>
          </cell>
          <cell r="E686">
            <v>4.54</v>
          </cell>
          <cell r="F686">
            <v>7.86</v>
          </cell>
        </row>
        <row r="687">
          <cell r="A687">
            <v>71520</v>
          </cell>
          <cell r="B687" t="str">
            <v>LAMPADA A VAPOR DE MERCURIO 125 W</v>
          </cell>
          <cell r="C687" t="str">
            <v>Un</v>
          </cell>
          <cell r="D687">
            <v>16.75</v>
          </cell>
          <cell r="E687">
            <v>1.82</v>
          </cell>
          <cell r="F687">
            <v>18.57</v>
          </cell>
        </row>
        <row r="688">
          <cell r="A688">
            <v>71521</v>
          </cell>
          <cell r="B688" t="str">
            <v>LAMPADA A VAPOR MERCURIO 250 W</v>
          </cell>
          <cell r="C688" t="str">
            <v>Un</v>
          </cell>
          <cell r="D688">
            <v>39.01</v>
          </cell>
          <cell r="E688">
            <v>1.82</v>
          </cell>
          <cell r="F688">
            <v>40.83</v>
          </cell>
        </row>
        <row r="689">
          <cell r="A689">
            <v>71522</v>
          </cell>
          <cell r="B689" t="str">
            <v>LAMPADA A VAPOR MERCURIO 400 W</v>
          </cell>
          <cell r="C689" t="str">
            <v>Un</v>
          </cell>
          <cell r="D689">
            <v>59.9</v>
          </cell>
          <cell r="E689">
            <v>1.82</v>
          </cell>
          <cell r="F689">
            <v>61.72</v>
          </cell>
        </row>
        <row r="690">
          <cell r="A690">
            <v>71523</v>
          </cell>
          <cell r="B690" t="str">
            <v>LAMPADA A VAPOR METALICO 2000 W</v>
          </cell>
          <cell r="C690" t="str">
            <v>Un</v>
          </cell>
          <cell r="D690">
            <v>580.49</v>
          </cell>
          <cell r="E690">
            <v>1.82</v>
          </cell>
          <cell r="F690">
            <v>582.30999999999995</v>
          </cell>
        </row>
        <row r="691">
          <cell r="A691">
            <v>71524</v>
          </cell>
          <cell r="B691" t="str">
            <v>LAMPADA VAPOR METALICO OVOIDE 70 W</v>
          </cell>
          <cell r="C691" t="str">
            <v>Un</v>
          </cell>
          <cell r="D691">
            <v>39.43</v>
          </cell>
          <cell r="E691">
            <v>1.82</v>
          </cell>
          <cell r="F691">
            <v>41.25</v>
          </cell>
        </row>
        <row r="692">
          <cell r="A692">
            <v>71525</v>
          </cell>
          <cell r="B692" t="str">
            <v>LAMPADA VAPOR METALICO OVOIDE 150 W</v>
          </cell>
          <cell r="C692" t="str">
            <v>Un</v>
          </cell>
          <cell r="D692">
            <v>42.78</v>
          </cell>
          <cell r="E692">
            <v>1.82</v>
          </cell>
          <cell r="F692">
            <v>44.6</v>
          </cell>
        </row>
        <row r="693">
          <cell r="A693">
            <v>71526</v>
          </cell>
          <cell r="B693" t="str">
            <v>LAMPADA VAPOR METALICO OVOIDE 250W</v>
          </cell>
          <cell r="C693" t="str">
            <v>Un</v>
          </cell>
          <cell r="D693">
            <v>51.3</v>
          </cell>
          <cell r="E693">
            <v>1.82</v>
          </cell>
          <cell r="F693">
            <v>53.12</v>
          </cell>
        </row>
        <row r="694">
          <cell r="A694">
            <v>71527</v>
          </cell>
          <cell r="B694" t="str">
            <v>LAMPADA VAPOR METALICO OVOIDE 400 W</v>
          </cell>
          <cell r="C694" t="str">
            <v>Un</v>
          </cell>
          <cell r="D694">
            <v>71.92</v>
          </cell>
          <cell r="E694">
            <v>1.82</v>
          </cell>
          <cell r="F694">
            <v>73.739999999999995</v>
          </cell>
        </row>
        <row r="695">
          <cell r="A695">
            <v>71528</v>
          </cell>
          <cell r="B695" t="str">
            <v>LAMPADA VAPOR METALICO TUBULAR 1000 W</v>
          </cell>
          <cell r="C695" t="str">
            <v>Un</v>
          </cell>
          <cell r="D695">
            <v>405.06</v>
          </cell>
          <cell r="E695">
            <v>1.82</v>
          </cell>
          <cell r="F695">
            <v>406.88</v>
          </cell>
        </row>
        <row r="696">
          <cell r="A696">
            <v>71534</v>
          </cell>
          <cell r="B696" t="str">
            <v>LÂMPADA FLUORESCENTE TUBULAR T5 DE 14 W</v>
          </cell>
          <cell r="C696" t="str">
            <v>un</v>
          </cell>
          <cell r="D696">
            <v>7.42</v>
          </cell>
          <cell r="E696">
            <v>1.82</v>
          </cell>
          <cell r="F696">
            <v>9.24</v>
          </cell>
        </row>
        <row r="697">
          <cell r="A697">
            <v>71536</v>
          </cell>
          <cell r="B697" t="str">
            <v>LÂMPADA FLUORESCENTE TUBULAR T5 DE 28 W</v>
          </cell>
          <cell r="C697" t="str">
            <v>un</v>
          </cell>
          <cell r="D697">
            <v>8.8699999999999992</v>
          </cell>
          <cell r="E697">
            <v>1.82</v>
          </cell>
          <cell r="F697">
            <v>10.69</v>
          </cell>
        </row>
        <row r="698">
          <cell r="A698">
            <v>71560</v>
          </cell>
          <cell r="B698" t="str">
            <v>LAMPADA MISTA DE 160 W</v>
          </cell>
          <cell r="C698" t="str">
            <v>Un</v>
          </cell>
          <cell r="D698">
            <v>17.8</v>
          </cell>
          <cell r="E698">
            <v>1.82</v>
          </cell>
          <cell r="F698">
            <v>19.62</v>
          </cell>
        </row>
        <row r="699">
          <cell r="A699">
            <v>71561</v>
          </cell>
          <cell r="B699" t="str">
            <v>LAMPADA MISTA 250 W</v>
          </cell>
          <cell r="C699" t="str">
            <v>Un</v>
          </cell>
          <cell r="D699">
            <v>26.45</v>
          </cell>
          <cell r="E699">
            <v>1.82</v>
          </cell>
          <cell r="F699">
            <v>28.27</v>
          </cell>
        </row>
        <row r="700">
          <cell r="A700">
            <v>71562</v>
          </cell>
          <cell r="B700" t="str">
            <v>LAMPADA MISTA 500 W</v>
          </cell>
          <cell r="C700" t="str">
            <v>Un</v>
          </cell>
          <cell r="D700">
            <v>47.04</v>
          </cell>
          <cell r="E700">
            <v>1.82</v>
          </cell>
          <cell r="F700">
            <v>48.86</v>
          </cell>
        </row>
        <row r="701">
          <cell r="A701">
            <v>71567</v>
          </cell>
          <cell r="B701" t="str">
            <v>LAMPADA COMPACTA ELETRÔNICA COM REATOR INTEGRADO 15 W</v>
          </cell>
          <cell r="C701" t="str">
            <v>Un</v>
          </cell>
          <cell r="D701">
            <v>6.72</v>
          </cell>
          <cell r="E701">
            <v>1.82</v>
          </cell>
          <cell r="F701">
            <v>8.5399999999999991</v>
          </cell>
        </row>
        <row r="702">
          <cell r="A702">
            <v>71577</v>
          </cell>
          <cell r="B702" t="str">
            <v>LAMPADA COMPACTA ELETRÔNICA COM REATOR INTEGRADO  25/26 W</v>
          </cell>
          <cell r="C702" t="str">
            <v>Un</v>
          </cell>
          <cell r="D702">
            <v>12.12</v>
          </cell>
          <cell r="E702">
            <v>1.82</v>
          </cell>
          <cell r="F702">
            <v>13.94</v>
          </cell>
        </row>
        <row r="703">
          <cell r="A703">
            <v>71590</v>
          </cell>
          <cell r="B703" t="str">
            <v>LAMPADA VAPOR DE SODIO OVOIDE 150 W</v>
          </cell>
          <cell r="C703" t="str">
            <v>Un</v>
          </cell>
          <cell r="D703">
            <v>40.35</v>
          </cell>
          <cell r="E703">
            <v>1.82</v>
          </cell>
          <cell r="F703">
            <v>42.17</v>
          </cell>
        </row>
        <row r="704">
          <cell r="A704">
            <v>71591</v>
          </cell>
          <cell r="B704" t="str">
            <v>LAMPADA VAPOR DE SODIO (OVOIDE) 250 W</v>
          </cell>
          <cell r="C704" t="str">
            <v>Un</v>
          </cell>
          <cell r="D704">
            <v>41.62</v>
          </cell>
          <cell r="E704">
            <v>1.82</v>
          </cell>
          <cell r="F704">
            <v>43.44</v>
          </cell>
        </row>
        <row r="705">
          <cell r="A705">
            <v>71592</v>
          </cell>
          <cell r="B705" t="str">
            <v>LAMPADA VAPOR DE SODIO (OVOIDE) 400W</v>
          </cell>
          <cell r="C705" t="str">
            <v>Un</v>
          </cell>
          <cell r="D705">
            <v>50.16</v>
          </cell>
          <cell r="E705">
            <v>1.82</v>
          </cell>
          <cell r="F705">
            <v>51.98</v>
          </cell>
        </row>
        <row r="706">
          <cell r="A706">
            <v>71598</v>
          </cell>
          <cell r="B706" t="str">
            <v>LUMINÁRIA DE EMERGÊNCIA 30 LEDS</v>
          </cell>
          <cell r="C706" t="str">
            <v>un</v>
          </cell>
          <cell r="D706">
            <v>21</v>
          </cell>
          <cell r="E706">
            <v>3.79</v>
          </cell>
          <cell r="F706">
            <v>24.79</v>
          </cell>
        </row>
        <row r="707">
          <cell r="A707">
            <v>71602</v>
          </cell>
          <cell r="B707" t="str">
            <v>LUMINÁRIA FECHADA PARA ILUMINAÇÃO PÚBLICA COM ALOJAMENTO PARA REATOR</v>
          </cell>
          <cell r="C707" t="str">
            <v>Un</v>
          </cell>
          <cell r="D707">
            <v>362.13</v>
          </cell>
          <cell r="E707">
            <v>11.36</v>
          </cell>
          <cell r="F707">
            <v>373.49</v>
          </cell>
        </row>
        <row r="708">
          <cell r="A708">
            <v>71609</v>
          </cell>
          <cell r="B708" t="str">
            <v>LUMINÁRIA BLINDADA PARA TETO COM GRADE ( MÉDIA ) - BASE E-27</v>
          </cell>
          <cell r="C708" t="str">
            <v>Un</v>
          </cell>
          <cell r="D708">
            <v>84</v>
          </cell>
          <cell r="E708">
            <v>7.32</v>
          </cell>
          <cell r="F708">
            <v>91.32</v>
          </cell>
        </row>
        <row r="709">
          <cell r="A709">
            <v>71610</v>
          </cell>
          <cell r="B709" t="str">
            <v>LUMINÁRIA TIPO ARANDELA DE USO EXTERNO BLINDADA COM GRADE ( PEQUENA ) - BASE
E-27</v>
          </cell>
          <cell r="C709" t="str">
            <v>un</v>
          </cell>
          <cell r="D709">
            <v>73.55</v>
          </cell>
          <cell r="E709">
            <v>7.32</v>
          </cell>
          <cell r="F709">
            <v>80.87</v>
          </cell>
        </row>
        <row r="710">
          <cell r="A710">
            <v>71612</v>
          </cell>
          <cell r="B710" t="str">
            <v>LUMINÁRIA TIPO ARANDELA DE USO EXTERNO BLINDADA COM GRADE ( MÉDIA ) - BASE E-
27</v>
          </cell>
          <cell r="C710" t="str">
            <v>un</v>
          </cell>
          <cell r="D710">
            <v>85.04</v>
          </cell>
          <cell r="E710">
            <v>7.32</v>
          </cell>
          <cell r="F710">
            <v>92.36</v>
          </cell>
        </row>
        <row r="711">
          <cell r="A711">
            <v>71613</v>
          </cell>
          <cell r="B711" t="str">
            <v>LUMINÁRIA TIPO ARANDELA DE USO EXTERNO BLINDADA COM GRADE ( GRANDE ) - BASE E
-27</v>
          </cell>
          <cell r="C711" t="str">
            <v>un</v>
          </cell>
          <cell r="D711">
            <v>108.8</v>
          </cell>
          <cell r="E711">
            <v>7.32</v>
          </cell>
          <cell r="F711">
            <v>116.12</v>
          </cell>
        </row>
        <row r="712">
          <cell r="A712">
            <v>71614</v>
          </cell>
          <cell r="B712" t="str">
            <v>LUMINÁRIA TIPO ARANDELA DE USO INTERNO - BASE E-27</v>
          </cell>
          <cell r="C712" t="str">
            <v>un</v>
          </cell>
          <cell r="D712">
            <v>93.94</v>
          </cell>
          <cell r="E712">
            <v>7.32</v>
          </cell>
          <cell r="F712">
            <v>101.26</v>
          </cell>
        </row>
        <row r="713">
          <cell r="A713">
            <v>71615</v>
          </cell>
          <cell r="B713" t="str">
            <v>LUMINÁRIA TIPO ARANDELA DE USO EXTERNO - BASE E-27</v>
          </cell>
          <cell r="C713" t="str">
            <v>un</v>
          </cell>
          <cell r="D713">
            <v>106.78</v>
          </cell>
          <cell r="E713">
            <v>7.32</v>
          </cell>
          <cell r="F713">
            <v>114.1</v>
          </cell>
        </row>
        <row r="714">
          <cell r="A714">
            <v>71616</v>
          </cell>
          <cell r="B714" t="str">
            <v>LUMINÁRIA DE EMBUTIR COM REFLETOR DE ALUMÍNIO E ALETAS 2X14W - INCLUSO CORTE
NO FORRO</v>
          </cell>
          <cell r="C714" t="str">
            <v>un</v>
          </cell>
          <cell r="D714">
            <v>76.489999999999995</v>
          </cell>
          <cell r="E714">
            <v>10.16</v>
          </cell>
          <cell r="F714">
            <v>86.65</v>
          </cell>
        </row>
        <row r="715">
          <cell r="A715">
            <v>71617</v>
          </cell>
          <cell r="B715" t="str">
            <v>LUMINÁRIA DE EMBUTIR COM REFLETOR DE ALUMÍNIO E ALETAS 2X28W - INCLUSO CORTE
NO FORRO</v>
          </cell>
          <cell r="C715" t="str">
            <v>un</v>
          </cell>
          <cell r="D715">
            <v>104.35</v>
          </cell>
          <cell r="E715">
            <v>11.24</v>
          </cell>
          <cell r="F715">
            <v>115.59</v>
          </cell>
        </row>
        <row r="716">
          <cell r="A716">
            <v>71618</v>
          </cell>
          <cell r="B716" t="str">
            <v>LUMINÁRIA DE EMBUTIR COM REFLETOR DE ALUMÍNIO E ALETAS 4X14W - INCLUSO CORTE
NO FORRO</v>
          </cell>
          <cell r="C716" t="str">
            <v>un</v>
          </cell>
          <cell r="D716">
            <v>126.82</v>
          </cell>
          <cell r="E716">
            <v>10.81</v>
          </cell>
          <cell r="F716">
            <v>137.63</v>
          </cell>
        </row>
        <row r="717">
          <cell r="A717">
            <v>71619</v>
          </cell>
          <cell r="B717" t="str">
            <v>LUMINÁRIA DE SOBREPOR COM REFLETOR DE ALUMÍNIO E ALETAS 2X14W</v>
          </cell>
          <cell r="C717" t="str">
            <v>un</v>
          </cell>
          <cell r="D717">
            <v>79.83</v>
          </cell>
          <cell r="E717">
            <v>8.77</v>
          </cell>
          <cell r="F717">
            <v>88.6</v>
          </cell>
        </row>
        <row r="718">
          <cell r="A718">
            <v>71622</v>
          </cell>
          <cell r="B718" t="str">
            <v>LUMINÁRIA DE SOBREPOR COM REFLETOR DE ALUMÍNIO E ALETAS 2X28W</v>
          </cell>
          <cell r="C718" t="str">
            <v>un</v>
          </cell>
          <cell r="D718">
            <v>125.4</v>
          </cell>
          <cell r="E718">
            <v>8.77</v>
          </cell>
          <cell r="F718">
            <v>134.16999999999999</v>
          </cell>
        </row>
        <row r="719">
          <cell r="A719">
            <v>71623</v>
          </cell>
          <cell r="B719" t="str">
            <v>LUMINÁRIA DE SOBREPOR COM REFLETOR DE ALUMÍNIO E ALETAS 4X14W</v>
          </cell>
          <cell r="C719" t="str">
            <v>un</v>
          </cell>
          <cell r="D719">
            <v>154.06</v>
          </cell>
          <cell r="E719">
            <v>8.77</v>
          </cell>
          <cell r="F719">
            <v>162.83000000000001</v>
          </cell>
        </row>
        <row r="720">
          <cell r="A720">
            <v>71624</v>
          </cell>
          <cell r="B720" t="str">
            <v>LUMINÁRIA PARA JARDIM COM POSTE 3,00 M COM 01 LUMINÁRIA PLANA - INCLUSO BASE
DE CONCRETO PADRÃO GOINFRA E FIXAÇÃO</v>
          </cell>
          <cell r="C720" t="str">
            <v>un</v>
          </cell>
          <cell r="D720">
            <v>457.98</v>
          </cell>
          <cell r="E720">
            <v>58.64</v>
          </cell>
          <cell r="F720">
            <v>516.62</v>
          </cell>
        </row>
        <row r="721">
          <cell r="A721">
            <v>71625</v>
          </cell>
          <cell r="B721" t="str">
            <v>LUMINÁRIA PARA JARDIM COM POSTE 3,00 M COM 02 LUMINÁRIAS PLANAS - INCLUSO BASE
DE CONCRETO PADRÃO GOINFRA E FIXAÇÃO</v>
          </cell>
          <cell r="C721" t="str">
            <v>un</v>
          </cell>
          <cell r="D721">
            <v>599.52</v>
          </cell>
          <cell r="E721">
            <v>65.959999999999994</v>
          </cell>
          <cell r="F721">
            <v>665.48</v>
          </cell>
        </row>
        <row r="722">
          <cell r="A722">
            <v>71626</v>
          </cell>
          <cell r="B722" t="str">
            <v>LUMINÁRIA PARA JARDIM COM POSTE 2,50 M COM 01 GLOBO - INCLUSO BASE DE
CONCRETO PADRÃO GOINFRA E FIXAÇÃO</v>
          </cell>
          <cell r="C722" t="str">
            <v>un</v>
          </cell>
          <cell r="D722">
            <v>280.74</v>
          </cell>
          <cell r="E722">
            <v>58.64</v>
          </cell>
          <cell r="F722">
            <v>339.38</v>
          </cell>
        </row>
        <row r="723">
          <cell r="A723">
            <v>71627</v>
          </cell>
          <cell r="B723" t="str">
            <v>LUMINÁRIA PARA JARDIM COM POSTE 2,50 M COM 02 GLOBOS - INCLUSO BASE DE
CONCRETO PADRÃO GOINFRA E FIXAÇÃO</v>
          </cell>
          <cell r="C723" t="str">
            <v>un</v>
          </cell>
          <cell r="D723">
            <v>412.93</v>
          </cell>
          <cell r="E723">
            <v>65.959999999999994</v>
          </cell>
          <cell r="F723">
            <v>478.89</v>
          </cell>
        </row>
        <row r="724">
          <cell r="A724">
            <v>71630</v>
          </cell>
          <cell r="B724" t="str">
            <v>LUMINÁRIA DE EMBUTIR REGULÁVEL  ("OLHO DE BOI") - BASE E-27 - INCLUSO CORTE NO
FORRO</v>
          </cell>
          <cell r="C724" t="str">
            <v>Un</v>
          </cell>
          <cell r="D724">
            <v>43.88</v>
          </cell>
          <cell r="E724">
            <v>7.54</v>
          </cell>
          <cell r="F724">
            <v>51.42</v>
          </cell>
        </row>
        <row r="725">
          <cell r="A725">
            <v>71640</v>
          </cell>
          <cell r="B725" t="str">
            <v>LUMINÁRIA TIPO SINALIZADOR PARA 01 LÂMPADA</v>
          </cell>
          <cell r="C725" t="str">
            <v>Un</v>
          </cell>
          <cell r="D725">
            <v>74.989999999999995</v>
          </cell>
          <cell r="E725">
            <v>7.32</v>
          </cell>
          <cell r="F725">
            <v>82.31</v>
          </cell>
        </row>
        <row r="726">
          <cell r="A726">
            <v>71642</v>
          </cell>
          <cell r="B726" t="str">
            <v>LUMINÁRIA TIPO SINALIZADOR PARA 02 LÂMPADAS</v>
          </cell>
          <cell r="C726" t="str">
            <v>Un</v>
          </cell>
          <cell r="D726">
            <v>182.09</v>
          </cell>
          <cell r="E726">
            <v>7.32</v>
          </cell>
          <cell r="F726">
            <v>189.41</v>
          </cell>
        </row>
        <row r="727">
          <cell r="A727">
            <v>71644</v>
          </cell>
          <cell r="B727" t="str">
            <v>LUMINÁRIA TIPO PLAFON DE SOBREPOR QUADRADA PARA 02 LÂMPADAS</v>
          </cell>
          <cell r="C727" t="str">
            <v>Un</v>
          </cell>
          <cell r="D727">
            <v>78.900000000000006</v>
          </cell>
          <cell r="E727">
            <v>7.32</v>
          </cell>
          <cell r="F727">
            <v>86.22</v>
          </cell>
        </row>
        <row r="728">
          <cell r="A728">
            <v>71645</v>
          </cell>
          <cell r="B728" t="str">
            <v>LUMINÁRIA TIPO PLAFON DE SOBREPOR REDONDA PARA 02 LÂMPADAS</v>
          </cell>
          <cell r="C728" t="str">
            <v>un</v>
          </cell>
          <cell r="D728">
            <v>132.38</v>
          </cell>
          <cell r="E728">
            <v>7.32</v>
          </cell>
          <cell r="F728">
            <v>139.69999999999999</v>
          </cell>
        </row>
        <row r="729">
          <cell r="A729">
            <v>71646</v>
          </cell>
          <cell r="B729" t="str">
            <v>LUMINÁRIA TIPO PLAFON DE EMBUTIR QUADRADA PARA 2 LÂMPADAS - INCLUSO CORTE
NO FORRO</v>
          </cell>
          <cell r="C729" t="str">
            <v>un</v>
          </cell>
          <cell r="D729">
            <v>97.21</v>
          </cell>
          <cell r="E729">
            <v>7.87</v>
          </cell>
          <cell r="F729">
            <v>105.08</v>
          </cell>
        </row>
        <row r="730">
          <cell r="A730">
            <v>71655</v>
          </cell>
          <cell r="B730" t="str">
            <v>LUMINÁRIA CIRCULAR SEM VIDRO PARA QUADRA ATE 400 W - BASE E-40</v>
          </cell>
          <cell r="C730" t="str">
            <v>Un</v>
          </cell>
          <cell r="D730">
            <v>171.46</v>
          </cell>
          <cell r="E730">
            <v>7.32</v>
          </cell>
          <cell r="F730">
            <v>178.78</v>
          </cell>
        </row>
        <row r="731">
          <cell r="A731">
            <v>71660</v>
          </cell>
          <cell r="B731" t="str">
            <v>LUMINÁRIA CIRCULAR COM VIDRO PARA QUADRA ATÉ 400 W - BASE E-40</v>
          </cell>
          <cell r="C731" t="str">
            <v>Un</v>
          </cell>
          <cell r="D731">
            <v>243.56</v>
          </cell>
          <cell r="E731">
            <v>7.32</v>
          </cell>
          <cell r="F731">
            <v>250.88</v>
          </cell>
        </row>
        <row r="732">
          <cell r="A732">
            <v>71670</v>
          </cell>
          <cell r="B732" t="str">
            <v>LUMINÁRIA DE SOBREPOR USO AO TEMPO (TARTARUGA) - BASE E-27</v>
          </cell>
          <cell r="C732" t="str">
            <v>Un</v>
          </cell>
          <cell r="D732">
            <v>89.24</v>
          </cell>
          <cell r="E732">
            <v>7.32</v>
          </cell>
          <cell r="F732">
            <v>96.56</v>
          </cell>
        </row>
        <row r="733">
          <cell r="A733">
            <v>71679</v>
          </cell>
          <cell r="B733" t="str">
            <v>LUMINÁRIA - BASE EM CONCRETO PADRÃO GOINFRA PARA AS LUMINÁRIAS TIPO
PROJETOR ( CASO NECESSÁRIO )</v>
          </cell>
          <cell r="C733" t="str">
            <v>un</v>
          </cell>
          <cell r="D733">
            <v>22.98</v>
          </cell>
          <cell r="E733">
            <v>18.489999999999998</v>
          </cell>
          <cell r="F733">
            <v>41.47</v>
          </cell>
        </row>
        <row r="734">
          <cell r="A734">
            <v>71682</v>
          </cell>
          <cell r="B734" t="str">
            <v>LUMINÁRIA TIPO PROJETOR CIRCULAR ATÉ 200 W - BASE E-27</v>
          </cell>
          <cell r="C734" t="str">
            <v>un</v>
          </cell>
          <cell r="D734">
            <v>59.1</v>
          </cell>
          <cell r="E734">
            <v>7.32</v>
          </cell>
          <cell r="F734">
            <v>66.42</v>
          </cell>
        </row>
        <row r="735">
          <cell r="A735">
            <v>71683</v>
          </cell>
          <cell r="B735" t="str">
            <v>LUMINÁRIA TIPO PROJETOR CIRCULAR ATÉ 400 W - BASE E-40</v>
          </cell>
          <cell r="C735" t="str">
            <v>un</v>
          </cell>
          <cell r="D735">
            <v>327.96</v>
          </cell>
          <cell r="E735">
            <v>7.32</v>
          </cell>
          <cell r="F735">
            <v>335.28</v>
          </cell>
        </row>
        <row r="736">
          <cell r="A736">
            <v>71684</v>
          </cell>
          <cell r="B736" t="str">
            <v>LUMINÁRIA TIPO PROJETOR RETANGULAR ATÉ 400 W - BASE E-40</v>
          </cell>
          <cell r="C736" t="str">
            <v>un</v>
          </cell>
          <cell r="D736">
            <v>139.28</v>
          </cell>
          <cell r="E736">
            <v>7.32</v>
          </cell>
          <cell r="F736">
            <v>146.6</v>
          </cell>
        </row>
        <row r="737">
          <cell r="A737">
            <v>71685</v>
          </cell>
          <cell r="B737" t="str">
            <v>LUMINÁRIA TIPO PROJETOR RETANGULAR COM PORTA REATOR ATÉ 400 W - BASE E-40</v>
          </cell>
          <cell r="C737" t="str">
            <v>un</v>
          </cell>
          <cell r="D737">
            <v>239.9</v>
          </cell>
          <cell r="E737">
            <v>7.32</v>
          </cell>
          <cell r="F737">
            <v>247.22</v>
          </cell>
        </row>
        <row r="738">
          <cell r="A738">
            <v>71686</v>
          </cell>
          <cell r="B738" t="str">
            <v>LUMINÁRIA TIPO PROJETOR RETANGULAR ATÉ 1000 W - BASE E-40</v>
          </cell>
          <cell r="C738" t="str">
            <v>un</v>
          </cell>
          <cell r="D738">
            <v>314.19</v>
          </cell>
          <cell r="E738">
            <v>7.32</v>
          </cell>
          <cell r="F738">
            <v>321.51</v>
          </cell>
        </row>
        <row r="739">
          <cell r="A739">
            <v>71687</v>
          </cell>
          <cell r="B739" t="str">
            <v>LUMINÁRIA TIPO PROJETOR RETANGULAR ATÉ 2000 W - BASE E-40</v>
          </cell>
          <cell r="C739" t="str">
            <v>un</v>
          </cell>
          <cell r="D739">
            <v>314.19</v>
          </cell>
          <cell r="E739">
            <v>7.32</v>
          </cell>
          <cell r="F739">
            <v>321.51</v>
          </cell>
        </row>
        <row r="740">
          <cell r="A740">
            <v>71688</v>
          </cell>
          <cell r="B740" t="str">
            <v>LUMINÁRIA TIPO SPOT DE SOBREPOR PARA 01 LÂMPADA</v>
          </cell>
          <cell r="C740" t="str">
            <v>un</v>
          </cell>
          <cell r="D740">
            <v>45.92</v>
          </cell>
          <cell r="E740">
            <v>7.32</v>
          </cell>
          <cell r="F740">
            <v>53.24</v>
          </cell>
        </row>
        <row r="741">
          <cell r="A741">
            <v>71689</v>
          </cell>
          <cell r="B741" t="str">
            <v>LUMINÁRIA TIPO SPOT DE SOBREPOR PARA 02 LÂMPADAS</v>
          </cell>
          <cell r="C741" t="str">
            <v>un</v>
          </cell>
          <cell r="D741">
            <v>73.37</v>
          </cell>
          <cell r="E741">
            <v>7.32</v>
          </cell>
          <cell r="F741">
            <v>80.69</v>
          </cell>
        </row>
        <row r="742">
          <cell r="A742">
            <v>71700</v>
          </cell>
          <cell r="B742" t="str">
            <v>LUVA EM AÇO GALVANIZADO DIÂMETRO 1/2"</v>
          </cell>
          <cell r="C742" t="str">
            <v>Un</v>
          </cell>
          <cell r="D742">
            <v>0.91</v>
          </cell>
          <cell r="E742">
            <v>0.68</v>
          </cell>
          <cell r="F742">
            <v>1.59</v>
          </cell>
        </row>
        <row r="743">
          <cell r="A743">
            <v>71701</v>
          </cell>
          <cell r="B743" t="str">
            <v>LUVA EM AÇO GALVANIZADO DIÂMETRO 3/4"</v>
          </cell>
          <cell r="C743" t="str">
            <v>Un</v>
          </cell>
          <cell r="D743">
            <v>1.36</v>
          </cell>
          <cell r="E743">
            <v>0.91</v>
          </cell>
          <cell r="F743">
            <v>2.27</v>
          </cell>
        </row>
        <row r="744">
          <cell r="A744">
            <v>71702</v>
          </cell>
          <cell r="B744" t="str">
            <v>LUVA  EM AÇO GALVANIZADO DIÂMETRO 1"</v>
          </cell>
          <cell r="C744" t="str">
            <v>Un</v>
          </cell>
          <cell r="D744">
            <v>1.38</v>
          </cell>
          <cell r="E744">
            <v>1.37</v>
          </cell>
          <cell r="F744">
            <v>2.75</v>
          </cell>
        </row>
        <row r="745">
          <cell r="A745">
            <v>71703</v>
          </cell>
          <cell r="B745" t="str">
            <v>LUVA EM AÇO GALVANIZADO DIÂMETRO 1.1/4"</v>
          </cell>
          <cell r="C745" t="str">
            <v>Un</v>
          </cell>
          <cell r="D745">
            <v>2.79</v>
          </cell>
          <cell r="E745">
            <v>1.82</v>
          </cell>
          <cell r="F745">
            <v>4.6100000000000003</v>
          </cell>
        </row>
        <row r="746">
          <cell r="A746">
            <v>71704</v>
          </cell>
          <cell r="B746" t="str">
            <v>LUVA EM AÇO GALVANIZADO DIÂMETRO 1.1/2"</v>
          </cell>
          <cell r="C746" t="str">
            <v>Un</v>
          </cell>
          <cell r="D746">
            <v>3.4</v>
          </cell>
          <cell r="E746">
            <v>2.4900000000000002</v>
          </cell>
          <cell r="F746">
            <v>5.89</v>
          </cell>
        </row>
        <row r="747">
          <cell r="A747">
            <v>71705</v>
          </cell>
          <cell r="B747" t="str">
            <v>LUVA EM AÇO GALVANIZADO DIÂMETRO 2"</v>
          </cell>
          <cell r="C747" t="str">
            <v>Un</v>
          </cell>
          <cell r="D747">
            <v>6.09</v>
          </cell>
          <cell r="E747">
            <v>2.95</v>
          </cell>
          <cell r="F747">
            <v>9.0399999999999991</v>
          </cell>
        </row>
        <row r="748">
          <cell r="A748">
            <v>71706</v>
          </cell>
          <cell r="B748" t="str">
            <v>LUVA  EM AÇO GALVANIZADO DIÂMETRO 2.1/2"</v>
          </cell>
          <cell r="C748" t="str">
            <v>Un</v>
          </cell>
          <cell r="D748">
            <v>8.39</v>
          </cell>
          <cell r="E748">
            <v>5.68</v>
          </cell>
          <cell r="F748">
            <v>14.07</v>
          </cell>
        </row>
        <row r="749">
          <cell r="A749">
            <v>71707</v>
          </cell>
          <cell r="B749" t="str">
            <v>LUVA EM AÇO GALVANIZADO DIÂMETRO 3"</v>
          </cell>
          <cell r="C749" t="str">
            <v>Un</v>
          </cell>
          <cell r="D749">
            <v>9.2799999999999994</v>
          </cell>
          <cell r="E749">
            <v>9.76</v>
          </cell>
          <cell r="F749">
            <v>19.04</v>
          </cell>
        </row>
        <row r="750">
          <cell r="A750">
            <v>71708</v>
          </cell>
          <cell r="B750" t="str">
            <v>LUVA EM AÇO GALVANIZADO DIÂMETRO 4"</v>
          </cell>
          <cell r="C750" t="str">
            <v>Un</v>
          </cell>
          <cell r="D750">
            <v>15.75</v>
          </cell>
          <cell r="E750">
            <v>12.48</v>
          </cell>
          <cell r="F750">
            <v>28.23</v>
          </cell>
        </row>
        <row r="751">
          <cell r="A751">
            <v>71710</v>
          </cell>
          <cell r="B751" t="str">
            <v>LUVA DE REDUÇÃO EM AÇO GALVANIZADO 1.1/2" X 3/4"</v>
          </cell>
          <cell r="C751" t="str">
            <v>Un</v>
          </cell>
          <cell r="D751">
            <v>4.75</v>
          </cell>
          <cell r="E751">
            <v>6.36</v>
          </cell>
          <cell r="F751">
            <v>11.11</v>
          </cell>
        </row>
        <row r="752">
          <cell r="A752">
            <v>71720</v>
          </cell>
          <cell r="B752" t="str">
            <v>LUVA EM AÇO ZINCADO DIÂMETRO 1/2"</v>
          </cell>
          <cell r="C752" t="str">
            <v>Un</v>
          </cell>
          <cell r="D752">
            <v>0.87</v>
          </cell>
          <cell r="E752">
            <v>0.68</v>
          </cell>
          <cell r="F752">
            <v>1.55</v>
          </cell>
        </row>
        <row r="753">
          <cell r="A753">
            <v>71721</v>
          </cell>
          <cell r="B753" t="str">
            <v>LUVA EM AÇO ZINCADO DIÂMETRO 1"</v>
          </cell>
          <cell r="C753" t="str">
            <v>Un</v>
          </cell>
          <cell r="D753">
            <v>1.93</v>
          </cell>
          <cell r="E753">
            <v>1.37</v>
          </cell>
          <cell r="F753">
            <v>3.3</v>
          </cell>
        </row>
        <row r="754">
          <cell r="A754">
            <v>71722</v>
          </cell>
          <cell r="B754" t="str">
            <v>LUVA EM AÇO ZINCADO DIÂMETRO 3/4"</v>
          </cell>
          <cell r="C754" t="str">
            <v>Un</v>
          </cell>
          <cell r="D754">
            <v>0.88</v>
          </cell>
          <cell r="E754">
            <v>0.91</v>
          </cell>
          <cell r="F754">
            <v>1.79</v>
          </cell>
        </row>
        <row r="755">
          <cell r="A755">
            <v>71723</v>
          </cell>
          <cell r="B755" t="str">
            <v>LUVA EM AÇO ZINCADO DIÂMETRO 1.1/4"</v>
          </cell>
          <cell r="C755" t="str">
            <v>Un</v>
          </cell>
          <cell r="D755">
            <v>2.94</v>
          </cell>
          <cell r="E755">
            <v>1.82</v>
          </cell>
          <cell r="F755">
            <v>4.76</v>
          </cell>
        </row>
        <row r="756">
          <cell r="A756">
            <v>71724</v>
          </cell>
          <cell r="B756" t="str">
            <v>LUVA EM AÇO ZINCADO DIÂMETRO 1.1/2"</v>
          </cell>
          <cell r="C756" t="str">
            <v>Un</v>
          </cell>
          <cell r="D756">
            <v>3.44</v>
          </cell>
          <cell r="E756">
            <v>2.4900000000000002</v>
          </cell>
          <cell r="F756">
            <v>5.93</v>
          </cell>
        </row>
        <row r="757">
          <cell r="A757">
            <v>71725</v>
          </cell>
          <cell r="B757" t="str">
            <v>LUVA EM AÇO ZINCADO DIÂMETRO 2"</v>
          </cell>
          <cell r="C757" t="str">
            <v>Un</v>
          </cell>
          <cell r="D757">
            <v>5.32</v>
          </cell>
          <cell r="E757">
            <v>2.95</v>
          </cell>
          <cell r="F757">
            <v>8.27</v>
          </cell>
        </row>
        <row r="758">
          <cell r="A758">
            <v>71726</v>
          </cell>
          <cell r="B758" t="str">
            <v>LUVA EM AÇO ZINCADO DIÂMETRO 2.1/2"</v>
          </cell>
          <cell r="C758" t="str">
            <v>Un</v>
          </cell>
          <cell r="D758">
            <v>5.85</v>
          </cell>
          <cell r="E758">
            <v>5.68</v>
          </cell>
          <cell r="F758">
            <v>11.53</v>
          </cell>
        </row>
        <row r="759">
          <cell r="A759">
            <v>71727</v>
          </cell>
          <cell r="B759" t="str">
            <v>LUVA EM AÇO ZINCADO DIÂMETRO 3"</v>
          </cell>
          <cell r="C759" t="str">
            <v>Un</v>
          </cell>
          <cell r="D759">
            <v>9.0500000000000007</v>
          </cell>
          <cell r="E759">
            <v>9.76</v>
          </cell>
          <cell r="F759">
            <v>18.809999999999999</v>
          </cell>
        </row>
        <row r="760">
          <cell r="A760">
            <v>71728</v>
          </cell>
          <cell r="B760" t="str">
            <v>LUVA EM AÇO ZINCADO DIÂMETRO 4"</v>
          </cell>
          <cell r="C760" t="str">
            <v>Un</v>
          </cell>
          <cell r="D760">
            <v>13.98</v>
          </cell>
          <cell r="E760">
            <v>12.48</v>
          </cell>
          <cell r="F760">
            <v>26.46</v>
          </cell>
        </row>
        <row r="761">
          <cell r="A761">
            <v>71740</v>
          </cell>
          <cell r="B761" t="str">
            <v>LUVA PVC ROSQUEAVEL DIAMETRO 1/2"</v>
          </cell>
          <cell r="C761" t="str">
            <v>Un</v>
          </cell>
          <cell r="D761">
            <v>0.68</v>
          </cell>
          <cell r="E761">
            <v>0.46</v>
          </cell>
          <cell r="F761">
            <v>1.1399999999999999</v>
          </cell>
        </row>
        <row r="762">
          <cell r="A762">
            <v>71741</v>
          </cell>
          <cell r="B762" t="str">
            <v>LUVA PVC ROSQUEAVEL DIAMETRO 3/4"</v>
          </cell>
          <cell r="C762" t="str">
            <v>Un</v>
          </cell>
          <cell r="D762">
            <v>0.69</v>
          </cell>
          <cell r="E762">
            <v>0.68</v>
          </cell>
          <cell r="F762">
            <v>1.37</v>
          </cell>
        </row>
        <row r="763">
          <cell r="A763">
            <v>71742</v>
          </cell>
          <cell r="B763" t="str">
            <v>LUVA PVC ROSQUEAVEL DIAMETRO 1"</v>
          </cell>
          <cell r="C763" t="str">
            <v>Un</v>
          </cell>
          <cell r="D763">
            <v>0.8</v>
          </cell>
          <cell r="E763">
            <v>1.1399999999999999</v>
          </cell>
          <cell r="F763">
            <v>1.94</v>
          </cell>
        </row>
        <row r="764">
          <cell r="A764">
            <v>71743</v>
          </cell>
          <cell r="B764" t="str">
            <v>LUVA PVC ROSQUEAVEL DIAMETRO 1.1/4"</v>
          </cell>
          <cell r="C764" t="str">
            <v>Un</v>
          </cell>
          <cell r="D764">
            <v>0.85</v>
          </cell>
          <cell r="E764">
            <v>1.59</v>
          </cell>
          <cell r="F764">
            <v>2.44</v>
          </cell>
        </row>
        <row r="765">
          <cell r="A765">
            <v>71744</v>
          </cell>
          <cell r="B765" t="str">
            <v>LUVA PVC ROSQUEAVEL DIAMETRO 1.1/2"</v>
          </cell>
          <cell r="C765" t="str">
            <v>Un</v>
          </cell>
          <cell r="D765">
            <v>2.61</v>
          </cell>
          <cell r="E765">
            <v>2.0499999999999998</v>
          </cell>
          <cell r="F765">
            <v>4.66</v>
          </cell>
        </row>
        <row r="766">
          <cell r="A766">
            <v>71745</v>
          </cell>
          <cell r="B766" t="str">
            <v>LUVA PVC ROSQUEAVEL DIAMETRO 2"</v>
          </cell>
          <cell r="C766" t="str">
            <v>Un</v>
          </cell>
          <cell r="D766">
            <v>2.0699999999999998</v>
          </cell>
          <cell r="E766">
            <v>2.2799999999999998</v>
          </cell>
          <cell r="F766">
            <v>4.3499999999999996</v>
          </cell>
        </row>
        <row r="767">
          <cell r="A767">
            <v>71746</v>
          </cell>
          <cell r="B767" t="str">
            <v>LUVA PVC ROSQUEAVEL DIAMETRO 2.1/2"</v>
          </cell>
          <cell r="C767" t="str">
            <v>Un</v>
          </cell>
          <cell r="D767">
            <v>4.29</v>
          </cell>
          <cell r="E767">
            <v>4.54</v>
          </cell>
          <cell r="F767">
            <v>8.83</v>
          </cell>
        </row>
        <row r="768">
          <cell r="A768">
            <v>71747</v>
          </cell>
          <cell r="B768" t="str">
            <v>LUVA PVC ROSQUEAVEL DIAMETRO 3"</v>
          </cell>
          <cell r="C768" t="str">
            <v>Un</v>
          </cell>
          <cell r="D768">
            <v>5.88</v>
          </cell>
          <cell r="E768">
            <v>8.6300000000000008</v>
          </cell>
          <cell r="F768">
            <v>14.51</v>
          </cell>
        </row>
        <row r="769">
          <cell r="A769">
            <v>71748</v>
          </cell>
          <cell r="B769" t="str">
            <v>LUVA PVC ROSQUEAVEL DIAMETRO 4"</v>
          </cell>
          <cell r="C769" t="str">
            <v>Un</v>
          </cell>
          <cell r="D769">
            <v>10.33</v>
          </cell>
          <cell r="E769">
            <v>10.9</v>
          </cell>
          <cell r="F769">
            <v>21.23</v>
          </cell>
        </row>
        <row r="770">
          <cell r="A770">
            <v>71750</v>
          </cell>
          <cell r="B770" t="str">
            <v>MANILHA-SAPATILHA EM AÇO GALVANIZADO</v>
          </cell>
          <cell r="C770" t="str">
            <v>un</v>
          </cell>
          <cell r="D770">
            <v>9.9</v>
          </cell>
          <cell r="E770">
            <v>9.08</v>
          </cell>
          <cell r="F770">
            <v>18.98</v>
          </cell>
        </row>
        <row r="771">
          <cell r="A771">
            <v>71761</v>
          </cell>
          <cell r="B771" t="str">
            <v>MURETA MEDIÇÃO ALVEN. 1 1/2 V.(35CM) REBOC.C/PINTURA ACRÍL. E LAJE CONC. 20MPA
MALHA 8.0MM CADA 10CM REVEST.C/ARGAMASSA 1:3 C/ IMPERMEABILIZANTE</v>
          </cell>
          <cell r="C771" t="str">
            <v>m2</v>
          </cell>
          <cell r="D771">
            <v>142.85</v>
          </cell>
          <cell r="E771">
            <v>125.88</v>
          </cell>
          <cell r="F771">
            <v>268.73</v>
          </cell>
        </row>
        <row r="772">
          <cell r="A772">
            <v>71764</v>
          </cell>
          <cell r="B772" t="str">
            <v>MÃO FRANCESA SIMPLES LARGURA DE 50 MM</v>
          </cell>
          <cell r="C772" t="str">
            <v>Un</v>
          </cell>
          <cell r="D772">
            <v>4</v>
          </cell>
          <cell r="E772">
            <v>3.63</v>
          </cell>
          <cell r="F772">
            <v>7.63</v>
          </cell>
        </row>
        <row r="773">
          <cell r="A773">
            <v>71765</v>
          </cell>
          <cell r="B773" t="str">
            <v>MAO FRANCESA PLANA DE ACO GALVANIZADO 726 MM</v>
          </cell>
          <cell r="C773" t="str">
            <v>Un</v>
          </cell>
          <cell r="D773">
            <v>10.6</v>
          </cell>
          <cell r="E773">
            <v>3.4</v>
          </cell>
          <cell r="F773">
            <v>14</v>
          </cell>
        </row>
        <row r="774">
          <cell r="A774">
            <v>71768</v>
          </cell>
          <cell r="B774" t="str">
            <v>MASSA EPOXI CAIXA DE 250 G</v>
          </cell>
          <cell r="C774" t="str">
            <v>Un</v>
          </cell>
          <cell r="D774">
            <v>17</v>
          </cell>
          <cell r="E774">
            <v>7.83</v>
          </cell>
          <cell r="F774">
            <v>24.83</v>
          </cell>
        </row>
        <row r="775">
          <cell r="A775">
            <v>71773</v>
          </cell>
          <cell r="B775" t="str">
            <v>NIPLE METALICO Fo.Zo. DIAMETRO 1"</v>
          </cell>
          <cell r="C775" t="str">
            <v>Un</v>
          </cell>
          <cell r="D775">
            <v>12.64</v>
          </cell>
          <cell r="E775">
            <v>2.2799999999999998</v>
          </cell>
          <cell r="F775">
            <v>14.92</v>
          </cell>
        </row>
        <row r="776">
          <cell r="A776">
            <v>71774</v>
          </cell>
          <cell r="B776" t="str">
            <v>NIPLE METALICO Fo.Zo. DIAMETRO 1 1/4"</v>
          </cell>
          <cell r="C776" t="str">
            <v>un</v>
          </cell>
          <cell r="D776">
            <v>14.48</v>
          </cell>
          <cell r="E776">
            <v>2.2799999999999998</v>
          </cell>
          <cell r="F776">
            <v>16.760000000000002</v>
          </cell>
        </row>
        <row r="777">
          <cell r="A777">
            <v>71776</v>
          </cell>
          <cell r="B777" t="str">
            <v>NIPLE METALICO Fo.Zo. DIAMETRO 2.1/2"</v>
          </cell>
          <cell r="C777" t="str">
            <v>Un</v>
          </cell>
          <cell r="D777">
            <v>27.5</v>
          </cell>
          <cell r="E777">
            <v>5.68</v>
          </cell>
          <cell r="F777">
            <v>33.18</v>
          </cell>
        </row>
        <row r="778">
          <cell r="A778">
            <v>71777</v>
          </cell>
          <cell r="B778" t="str">
            <v>NIPLE METALICO Fo.Zo. DIAMETRO 3"</v>
          </cell>
          <cell r="C778" t="str">
            <v>Un</v>
          </cell>
          <cell r="D778">
            <v>34.5</v>
          </cell>
          <cell r="E778">
            <v>9.76</v>
          </cell>
          <cell r="F778">
            <v>44.26</v>
          </cell>
        </row>
        <row r="779">
          <cell r="A779">
            <v>71780</v>
          </cell>
          <cell r="B779" t="str">
            <v>NIPLE METALICO Fo.Zo. DIAMETRO 4"</v>
          </cell>
          <cell r="C779" t="str">
            <v>Un</v>
          </cell>
          <cell r="D779">
            <v>47.65</v>
          </cell>
          <cell r="E779">
            <v>12.48</v>
          </cell>
          <cell r="F779">
            <v>60.13</v>
          </cell>
        </row>
        <row r="780">
          <cell r="A780">
            <v>71791</v>
          </cell>
          <cell r="B780" t="str">
            <v>NIPLE DUPLO FERRO GALVANIZADO 2"</v>
          </cell>
          <cell r="C780" t="str">
            <v>Un</v>
          </cell>
          <cell r="D780">
            <v>19.72</v>
          </cell>
          <cell r="E780">
            <v>6.36</v>
          </cell>
          <cell r="F780">
            <v>26.08</v>
          </cell>
        </row>
        <row r="781">
          <cell r="A781">
            <v>71795</v>
          </cell>
          <cell r="B781" t="str">
            <v>OLHAL PARA PARAFUSO</v>
          </cell>
          <cell r="C781" t="str">
            <v>un</v>
          </cell>
          <cell r="D781">
            <v>8.67</v>
          </cell>
          <cell r="E781">
            <v>6.82</v>
          </cell>
          <cell r="F781">
            <v>15.49</v>
          </cell>
        </row>
        <row r="782">
          <cell r="A782">
            <v>71796</v>
          </cell>
          <cell r="B782" t="str">
            <v>ORGANIZADOR DE CABOS (GUIA)</v>
          </cell>
          <cell r="C782" t="str">
            <v>Un</v>
          </cell>
          <cell r="D782">
            <v>17.399999999999999</v>
          </cell>
          <cell r="E782">
            <v>3.4</v>
          </cell>
          <cell r="F782">
            <v>20.8</v>
          </cell>
        </row>
        <row r="783">
          <cell r="A783">
            <v>71801</v>
          </cell>
          <cell r="B783" t="str">
            <v>PADRAO MONOFASICO 10 MM2 H=5 METROS</v>
          </cell>
          <cell r="C783" t="str">
            <v>Un</v>
          </cell>
          <cell r="D783">
            <v>376.98</v>
          </cell>
          <cell r="E783">
            <v>52.11</v>
          </cell>
          <cell r="F783">
            <v>429.09</v>
          </cell>
        </row>
        <row r="784">
          <cell r="A784">
            <v>71805</v>
          </cell>
          <cell r="B784" t="str">
            <v>PADRAO MONOFASICO, 10 MM2 H=7 METROS</v>
          </cell>
          <cell r="C784" t="str">
            <v>Un</v>
          </cell>
          <cell r="D784">
            <v>577.74</v>
          </cell>
          <cell r="E784">
            <v>52.42</v>
          </cell>
          <cell r="F784">
            <v>630.16</v>
          </cell>
        </row>
        <row r="785">
          <cell r="A785">
            <v>71820</v>
          </cell>
          <cell r="B785" t="str">
            <v>PADRAO TRIFASICO 16 MM2 H=7 METROS</v>
          </cell>
          <cell r="C785" t="str">
            <v>Un</v>
          </cell>
          <cell r="D785">
            <v>1047.74</v>
          </cell>
          <cell r="E785">
            <v>52.42</v>
          </cell>
          <cell r="F785">
            <v>1100.1600000000001</v>
          </cell>
        </row>
        <row r="786">
          <cell r="A786">
            <v>71821</v>
          </cell>
          <cell r="B786" t="str">
            <v>PADRAO TRIFASICO 10 MM2  H=5 METROS</v>
          </cell>
          <cell r="C786" t="str">
            <v>Un</v>
          </cell>
          <cell r="D786">
            <v>586.98</v>
          </cell>
          <cell r="E786">
            <v>52.11</v>
          </cell>
          <cell r="F786">
            <v>639.09</v>
          </cell>
        </row>
        <row r="787">
          <cell r="A787">
            <v>71822</v>
          </cell>
          <cell r="B787" t="str">
            <v>PADRAO TRIFASICO, 10 MM2 H=7 METROS</v>
          </cell>
          <cell r="C787" t="str">
            <v>Un</v>
          </cell>
          <cell r="D787">
            <v>837.74</v>
          </cell>
          <cell r="E787">
            <v>52.42</v>
          </cell>
          <cell r="F787">
            <v>890.16</v>
          </cell>
        </row>
        <row r="788">
          <cell r="A788">
            <v>71823</v>
          </cell>
          <cell r="B788" t="str">
            <v>PADRAO TRIFASICO 16 MM2 H=5 METROS</v>
          </cell>
          <cell r="C788" t="str">
            <v>Un</v>
          </cell>
          <cell r="D788">
            <v>706.98</v>
          </cell>
          <cell r="E788">
            <v>52.11</v>
          </cell>
          <cell r="F788">
            <v>759.09</v>
          </cell>
        </row>
        <row r="789">
          <cell r="A789">
            <v>71824</v>
          </cell>
          <cell r="B789" t="str">
            <v>PADRÃO TRIFASICO 35 MM H=7 METROS</v>
          </cell>
          <cell r="C789" t="str">
            <v>Un</v>
          </cell>
          <cell r="D789">
            <v>1817.74</v>
          </cell>
          <cell r="E789">
            <v>52.42</v>
          </cell>
          <cell r="F789">
            <v>1870.16</v>
          </cell>
        </row>
        <row r="790">
          <cell r="A790">
            <v>71825</v>
          </cell>
          <cell r="B790" t="str">
            <v>PADRÃO TRIFASICO 35 MM H=5 METROS</v>
          </cell>
          <cell r="C790" t="str">
            <v>Un</v>
          </cell>
          <cell r="D790">
            <v>1196.98</v>
          </cell>
          <cell r="E790">
            <v>52.11</v>
          </cell>
          <cell r="F790">
            <v>1249.0899999999999</v>
          </cell>
        </row>
        <row r="791">
          <cell r="A791">
            <v>71826</v>
          </cell>
          <cell r="B791" t="str">
            <v>PADRÃO TRIFASICO 25 MM H=7 METROS</v>
          </cell>
          <cell r="C791" t="str">
            <v>Un</v>
          </cell>
          <cell r="D791">
            <v>1567.73</v>
          </cell>
          <cell r="E791">
            <v>52.42</v>
          </cell>
          <cell r="F791">
            <v>1620.15</v>
          </cell>
        </row>
        <row r="792">
          <cell r="A792">
            <v>71827</v>
          </cell>
          <cell r="B792" t="str">
            <v>PADRÃO TRIFASICO 25 MM H=5 METROS</v>
          </cell>
          <cell r="C792" t="str">
            <v>Un</v>
          </cell>
          <cell r="D792">
            <v>1016.98</v>
          </cell>
          <cell r="E792">
            <v>52.11</v>
          </cell>
          <cell r="F792">
            <v>1069.0899999999999</v>
          </cell>
        </row>
        <row r="793">
          <cell r="A793">
            <v>71831</v>
          </cell>
          <cell r="B793" t="str">
            <v>PARA RAIOS FRANKLIM 4 PONTAS</v>
          </cell>
          <cell r="C793" t="str">
            <v>Un</v>
          </cell>
          <cell r="D793">
            <v>60.95</v>
          </cell>
          <cell r="E793">
            <v>34.06</v>
          </cell>
          <cell r="F793">
            <v>95.01</v>
          </cell>
        </row>
        <row r="794">
          <cell r="A794">
            <v>71833</v>
          </cell>
          <cell r="B794" t="str">
            <v>PARA RAIOS DISTRIBUIDOR POLIMÉRICO ÓXIDO DE ZINCO S/CENTELHADOR C/
DESLIGAMENTO AUTOMÁTICO 15KV,10KA</v>
          </cell>
          <cell r="C794" t="str">
            <v>Un</v>
          </cell>
          <cell r="D794">
            <v>159.5</v>
          </cell>
          <cell r="E794">
            <v>34.06</v>
          </cell>
          <cell r="F794">
            <v>193.56</v>
          </cell>
        </row>
        <row r="795">
          <cell r="A795">
            <v>71835</v>
          </cell>
          <cell r="B795" t="str">
            <v>PARAFUSO CABEÇA ABAULADA (FRANCES) M16 X 45 MM</v>
          </cell>
          <cell r="C795" t="str">
            <v>Un</v>
          </cell>
          <cell r="D795">
            <v>2.72</v>
          </cell>
          <cell r="E795">
            <v>0.15</v>
          </cell>
          <cell r="F795">
            <v>2.87</v>
          </cell>
        </row>
        <row r="796">
          <cell r="A796">
            <v>71837</v>
          </cell>
          <cell r="B796" t="str">
            <v>PARAFUSO CABEÇA ABAULADA (FRANCES) M16 X 70 MM</v>
          </cell>
          <cell r="C796" t="str">
            <v>un</v>
          </cell>
          <cell r="D796">
            <v>3.15</v>
          </cell>
          <cell r="E796">
            <v>0.15</v>
          </cell>
          <cell r="F796">
            <v>3.3</v>
          </cell>
        </row>
        <row r="797">
          <cell r="A797">
            <v>71838</v>
          </cell>
          <cell r="B797" t="str">
            <v>PARAFUSO COM PORCA GAIOLA PARA RACK COM 12MM E ROSCA M5</v>
          </cell>
          <cell r="C797" t="str">
            <v>un</v>
          </cell>
          <cell r="D797">
            <v>0.39</v>
          </cell>
          <cell r="E797">
            <v>0.15</v>
          </cell>
          <cell r="F797">
            <v>0.54</v>
          </cell>
        </row>
        <row r="798">
          <cell r="A798">
            <v>71840</v>
          </cell>
          <cell r="B798" t="str">
            <v>PARAFUSO MAQUINA  16  X 125 MM</v>
          </cell>
          <cell r="C798" t="str">
            <v>Un</v>
          </cell>
          <cell r="D798">
            <v>3.73</v>
          </cell>
          <cell r="E798">
            <v>0.15</v>
          </cell>
          <cell r="F798">
            <v>3.88</v>
          </cell>
        </row>
        <row r="799">
          <cell r="A799">
            <v>71841</v>
          </cell>
          <cell r="B799" t="str">
            <v>PARAFUSO CABEÇA ABAULADA (FRANCES) M16 X 150 MM</v>
          </cell>
          <cell r="C799" t="str">
            <v>Un</v>
          </cell>
          <cell r="D799">
            <v>5.99</v>
          </cell>
          <cell r="E799">
            <v>0.15</v>
          </cell>
          <cell r="F799">
            <v>6.14</v>
          </cell>
        </row>
        <row r="800">
          <cell r="A800">
            <v>71850</v>
          </cell>
          <cell r="B800" t="str">
            <v>PARAFUSO DE AJUSTE TIPO DZ ATE 25A</v>
          </cell>
          <cell r="C800" t="str">
            <v>Un</v>
          </cell>
          <cell r="D800">
            <v>5.3</v>
          </cell>
          <cell r="E800">
            <v>1.1399999999999999</v>
          </cell>
          <cell r="F800">
            <v>6.44</v>
          </cell>
        </row>
        <row r="801">
          <cell r="A801">
            <v>71851</v>
          </cell>
          <cell r="B801" t="str">
            <v>PARAFUSO DE AJUSTE TIPO DZ ATE 63A</v>
          </cell>
          <cell r="C801" t="str">
            <v>Un</v>
          </cell>
          <cell r="D801">
            <v>6.35</v>
          </cell>
          <cell r="E801">
            <v>1.1399999999999999</v>
          </cell>
          <cell r="F801">
            <v>7.49</v>
          </cell>
        </row>
        <row r="802">
          <cell r="A802">
            <v>71860</v>
          </cell>
          <cell r="B802" t="str">
            <v>PARAFUSO P/BUCHA S-5</v>
          </cell>
          <cell r="C802" t="str">
            <v>Un</v>
          </cell>
          <cell r="D802">
            <v>0.04</v>
          </cell>
          <cell r="E802">
            <v>0.23</v>
          </cell>
          <cell r="F802">
            <v>0.27</v>
          </cell>
        </row>
        <row r="803">
          <cell r="A803">
            <v>71861</v>
          </cell>
          <cell r="B803" t="str">
            <v>PARAFUSO P/BUCHA S-6</v>
          </cell>
          <cell r="C803" t="str">
            <v>Un</v>
          </cell>
          <cell r="D803">
            <v>0.08</v>
          </cell>
          <cell r="E803">
            <v>0.23</v>
          </cell>
          <cell r="F803">
            <v>0.31</v>
          </cell>
        </row>
        <row r="804">
          <cell r="A804">
            <v>71862</v>
          </cell>
          <cell r="B804" t="str">
            <v>PARAFUSO P/BUCHA S-8</v>
          </cell>
          <cell r="C804" t="str">
            <v>Un</v>
          </cell>
          <cell r="D804">
            <v>0.12</v>
          </cell>
          <cell r="E804">
            <v>0.41</v>
          </cell>
          <cell r="F804">
            <v>0.53</v>
          </cell>
        </row>
        <row r="805">
          <cell r="A805">
            <v>71863</v>
          </cell>
          <cell r="B805" t="str">
            <v>PARAFUSO P/BUCHA S-10</v>
          </cell>
          <cell r="C805" t="str">
            <v>Un</v>
          </cell>
          <cell r="D805">
            <v>0.17</v>
          </cell>
          <cell r="E805">
            <v>0.64</v>
          </cell>
          <cell r="F805">
            <v>0.81</v>
          </cell>
        </row>
        <row r="806">
          <cell r="A806">
            <v>71864</v>
          </cell>
          <cell r="B806" t="str">
            <v>PARAFUSO P/BUCHA S-12</v>
          </cell>
          <cell r="C806" t="str">
            <v>Un</v>
          </cell>
          <cell r="D806">
            <v>0.36</v>
          </cell>
          <cell r="E806">
            <v>1.06</v>
          </cell>
          <cell r="F806">
            <v>1.42</v>
          </cell>
        </row>
        <row r="807">
          <cell r="A807">
            <v>71870</v>
          </cell>
          <cell r="B807" t="str">
            <v>PARAFUSO SEXTAVADO D = 1/4" X 5/8"</v>
          </cell>
          <cell r="C807" t="str">
            <v>Un</v>
          </cell>
          <cell r="D807">
            <v>0.18</v>
          </cell>
          <cell r="E807">
            <v>0.15</v>
          </cell>
          <cell r="F807">
            <v>0.33</v>
          </cell>
        </row>
        <row r="808">
          <cell r="A808">
            <v>71871</v>
          </cell>
          <cell r="B808" t="str">
            <v>PARAFUSO SEXTAVADO D = 3/8" X 3/4"</v>
          </cell>
          <cell r="C808" t="str">
            <v>Un</v>
          </cell>
          <cell r="D808">
            <v>0.2</v>
          </cell>
          <cell r="E808">
            <v>0.15</v>
          </cell>
          <cell r="F808">
            <v>0.35</v>
          </cell>
        </row>
        <row r="809">
          <cell r="A809">
            <v>71872</v>
          </cell>
          <cell r="B809" t="str">
            <v>PARAFUSO SEXTAVADO  CABEÇA LENTILHA D = 1/4" X 5/8"</v>
          </cell>
          <cell r="C809" t="str">
            <v>Un</v>
          </cell>
          <cell r="D809">
            <v>0.14000000000000001</v>
          </cell>
          <cell r="E809">
            <v>0.15</v>
          </cell>
          <cell r="F809">
            <v>0.28999999999999998</v>
          </cell>
        </row>
        <row r="810">
          <cell r="A810">
            <v>71880</v>
          </cell>
          <cell r="B810" t="str">
            <v>PARAF.ROSCA DUPLA ACO GALVAN.16 X 150 C/ PORCAS</v>
          </cell>
          <cell r="C810" t="str">
            <v>Un</v>
          </cell>
          <cell r="D810">
            <v>11.15</v>
          </cell>
          <cell r="E810">
            <v>0.15</v>
          </cell>
          <cell r="F810">
            <v>11.3</v>
          </cell>
        </row>
        <row r="811">
          <cell r="A811">
            <v>71885</v>
          </cell>
          <cell r="B811" t="str">
            <v>PATCH CORD COMPRIMENTO DE 1,50 M - CAT.6</v>
          </cell>
          <cell r="C811" t="str">
            <v>un</v>
          </cell>
          <cell r="D811">
            <v>11.9</v>
          </cell>
          <cell r="E811">
            <v>2.95</v>
          </cell>
          <cell r="F811">
            <v>14.85</v>
          </cell>
        </row>
        <row r="812">
          <cell r="A812">
            <v>71886</v>
          </cell>
          <cell r="B812" t="str">
            <v>PATCH CORD COMPRIMENTO DE 2,50 M - CAT.6</v>
          </cell>
          <cell r="C812" t="str">
            <v>Un</v>
          </cell>
          <cell r="D812">
            <v>20.22</v>
          </cell>
          <cell r="E812">
            <v>2.95</v>
          </cell>
          <cell r="F812">
            <v>23.17</v>
          </cell>
        </row>
        <row r="813">
          <cell r="A813">
            <v>71887</v>
          </cell>
          <cell r="B813" t="str">
            <v>PATCH PANEL PADRÃO 19" CAT. 6, COM 24 PORTAS</v>
          </cell>
          <cell r="C813" t="str">
            <v>Un</v>
          </cell>
          <cell r="D813">
            <v>370.91</v>
          </cell>
          <cell r="E813">
            <v>39.72</v>
          </cell>
          <cell r="F813">
            <v>410.63</v>
          </cell>
        </row>
        <row r="814">
          <cell r="A814">
            <v>71973</v>
          </cell>
          <cell r="B814" t="str">
            <v>PINO ISOLADOR PARA CRUZETA POLIMÉRICA 15 KV, ROSCA 25 MM</v>
          </cell>
          <cell r="C814" t="str">
            <v>Un</v>
          </cell>
          <cell r="D814">
            <v>19.28</v>
          </cell>
          <cell r="E814">
            <v>6.13</v>
          </cell>
          <cell r="F814">
            <v>25.41</v>
          </cell>
        </row>
        <row r="815">
          <cell r="A815">
            <v>71980</v>
          </cell>
          <cell r="B815" t="str">
            <v>PORCA QUADRADA DE ACO GALVANIZADO 16 X 2</v>
          </cell>
          <cell r="C815" t="str">
            <v>Un</v>
          </cell>
          <cell r="D815">
            <v>1.62</v>
          </cell>
          <cell r="E815">
            <v>0.15</v>
          </cell>
          <cell r="F815">
            <v>1.77</v>
          </cell>
        </row>
        <row r="816">
          <cell r="A816">
            <v>71981</v>
          </cell>
          <cell r="B816" t="str">
            <v>PORCA SEXTAVADA DIAMETRO 1/4"</v>
          </cell>
          <cell r="C816" t="str">
            <v>Un</v>
          </cell>
          <cell r="D816">
            <v>0.06</v>
          </cell>
          <cell r="E816">
            <v>0.15</v>
          </cell>
          <cell r="F816">
            <v>0.21</v>
          </cell>
        </row>
        <row r="817">
          <cell r="A817">
            <v>71982</v>
          </cell>
          <cell r="B817" t="str">
            <v>PORCA SEXTAVADA DIAMETRO 5/16"</v>
          </cell>
          <cell r="C817" t="str">
            <v>Un</v>
          </cell>
          <cell r="D817">
            <v>0.08</v>
          </cell>
          <cell r="E817">
            <v>0.15</v>
          </cell>
          <cell r="F817">
            <v>0.23</v>
          </cell>
        </row>
        <row r="818">
          <cell r="A818">
            <v>71983</v>
          </cell>
          <cell r="B818" t="str">
            <v>PORCA LOSANGULAR D=1/4"</v>
          </cell>
          <cell r="C818" t="str">
            <v>Un</v>
          </cell>
          <cell r="D818">
            <v>0.83</v>
          </cell>
          <cell r="E818">
            <v>0.15</v>
          </cell>
          <cell r="F818">
            <v>0.98</v>
          </cell>
        </row>
        <row r="819">
          <cell r="A819">
            <v>71991</v>
          </cell>
          <cell r="B819" t="str">
            <v>POSTE SIMPLES CÔNICO CONTÍNUO, CIRCULAR, RETO, COM DIÂMETRO NOMINAL DE 60MM NA EXTREMIDADE, GALVANIZADO A FOGO, Hútil= 7 M - ENGASTADO EM CONCRETO COM
FCK = 13,5 MPA</v>
          </cell>
          <cell r="C819" t="str">
            <v>Un</v>
          </cell>
          <cell r="D819">
            <v>502.77</v>
          </cell>
          <cell r="E819">
            <v>13.64</v>
          </cell>
          <cell r="F819">
            <v>516.41</v>
          </cell>
        </row>
        <row r="820">
          <cell r="A820">
            <v>71992</v>
          </cell>
          <cell r="B820" t="str">
            <v>POSTE SIMPLES CÔNICO CONTÍNUO, CIRCULAR, RETO, COM DIÂMETRO NOMINAL DE 60MM
NA EXTREMIDADE, GALVANIZADO A FOGO, Hútil=10 M - ENGASTADO EM CONCRETO COM FCK = 13,5 MPA</v>
          </cell>
          <cell r="C820" t="str">
            <v>Un</v>
          </cell>
          <cell r="D820">
            <v>809.85</v>
          </cell>
          <cell r="E820">
            <v>13.64</v>
          </cell>
          <cell r="F820">
            <v>823.49</v>
          </cell>
        </row>
        <row r="821">
          <cell r="A821">
            <v>71993</v>
          </cell>
          <cell r="B821" t="str">
            <v>POSTE SIMPLES,CÔNICO CONTÍNUO, CIRCULAR, RETO, COM DIÂMETRO NOMINAL DE 60MM
NA EXTREMIDADE, GALVANIZADO A FOGO, Hútil= 12 M - ENGASTADO EM CONCRETO COM FCK = 13,5 MPA</v>
          </cell>
          <cell r="C821" t="str">
            <v>Un</v>
          </cell>
          <cell r="D821">
            <v>957.62</v>
          </cell>
          <cell r="E821">
            <v>19.739999999999998</v>
          </cell>
          <cell r="F821">
            <v>977.36</v>
          </cell>
        </row>
        <row r="822">
          <cell r="A822">
            <v>71995</v>
          </cell>
          <cell r="B822" t="str">
            <v>POSTE - ENGASTAMENTO SIMPLES PARA POSTE DE CONCRETO SEÇÃO DUPLO "T"</v>
          </cell>
          <cell r="C822" t="str">
            <v>m3</v>
          </cell>
          <cell r="D822">
            <v>0</v>
          </cell>
          <cell r="E822">
            <v>35.61</v>
          </cell>
          <cell r="F822">
            <v>35.61</v>
          </cell>
        </row>
        <row r="823">
          <cell r="A823">
            <v>71996</v>
          </cell>
          <cell r="B823" t="str">
            <v>POSTE - FUNDAÇÃO EM CONCRETO SIMPLES DA BASE DOS POSTES 10/600 PARA TRAFO (
DIAM. 1000MM)</v>
          </cell>
          <cell r="C823" t="str">
            <v>m</v>
          </cell>
          <cell r="D823">
            <v>174.33</v>
          </cell>
          <cell r="E823">
            <v>197.42</v>
          </cell>
          <cell r="F823">
            <v>371.75</v>
          </cell>
        </row>
        <row r="824">
          <cell r="A824">
            <v>71997</v>
          </cell>
          <cell r="B824" t="str">
            <v>POSTE - FUNDAÇÃO EM CONCRETO SIMPLES DA BASE DOS POSTES 11/600 PARA TRAFO (
DIAM. 1000MM)</v>
          </cell>
          <cell r="C824" t="str">
            <v>m</v>
          </cell>
          <cell r="D824">
            <v>182.75</v>
          </cell>
          <cell r="E824">
            <v>220.8</v>
          </cell>
          <cell r="F824">
            <v>403.55</v>
          </cell>
        </row>
        <row r="825">
          <cell r="A825">
            <v>71998</v>
          </cell>
          <cell r="B825" t="str">
            <v>POSTE - FUNDAÇÃO EM CONCRETO SIMPLES DA BASE DOS POSTES 13/600 PARA REDE (
DIAM. 1000MM)</v>
          </cell>
          <cell r="C825" t="str">
            <v>m</v>
          </cell>
          <cell r="D825">
            <v>181.96</v>
          </cell>
          <cell r="E825">
            <v>248.21</v>
          </cell>
          <cell r="F825">
            <v>430.17</v>
          </cell>
        </row>
        <row r="826">
          <cell r="A826">
            <v>71999</v>
          </cell>
          <cell r="B826" t="str">
            <v>POSTE - FUNDAÇÃO EM CONCRETO ARMADO DA BASE DOS POSTES PARA REDE ( DIAM.
1200MM)</v>
          </cell>
          <cell r="C826" t="str">
            <v>m</v>
          </cell>
          <cell r="D826">
            <v>333.64</v>
          </cell>
          <cell r="E826">
            <v>390.77</v>
          </cell>
          <cell r="F826">
            <v>724.41</v>
          </cell>
        </row>
        <row r="827">
          <cell r="A827">
            <v>72000</v>
          </cell>
          <cell r="B827" t="str">
            <v>POSTE - ENGASTAMENTO SIMPLES PARA POSTE DE CONCRETO SEÇÃO CIRCULAR</v>
          </cell>
          <cell r="C827" t="str">
            <v>m3</v>
          </cell>
          <cell r="D827">
            <v>0</v>
          </cell>
          <cell r="E827">
            <v>32.729999999999997</v>
          </cell>
          <cell r="F827">
            <v>32.729999999999997</v>
          </cell>
        </row>
        <row r="828">
          <cell r="A828">
            <v>72001</v>
          </cell>
          <cell r="B828" t="str">
            <v>POSTE DE CONCRETO DT 10/300 - SEM FUNDAÇÃO/CONCRETO</v>
          </cell>
          <cell r="C828" t="str">
            <v>Un</v>
          </cell>
          <cell r="D828">
            <v>480</v>
          </cell>
          <cell r="E828">
            <v>0</v>
          </cell>
          <cell r="F828">
            <v>480</v>
          </cell>
        </row>
        <row r="829">
          <cell r="A829">
            <v>72005</v>
          </cell>
          <cell r="B829" t="str">
            <v>POSTE DE CONCRETO DT 20/1300 - SEM FUNDAÇÃO/CONCRETO</v>
          </cell>
          <cell r="C829" t="str">
            <v>Un</v>
          </cell>
          <cell r="D829">
            <v>4646.74</v>
          </cell>
          <cell r="E829">
            <v>0</v>
          </cell>
          <cell r="F829">
            <v>4646.74</v>
          </cell>
        </row>
        <row r="830">
          <cell r="A830">
            <v>72010</v>
          </cell>
          <cell r="B830" t="str">
            <v>POSTE DE CONCRETO DT 20/1500 - SEM FUNDAÇÃO/CONCRETO</v>
          </cell>
          <cell r="C830" t="str">
            <v>Un</v>
          </cell>
          <cell r="D830">
            <v>5402.17</v>
          </cell>
          <cell r="E830">
            <v>0</v>
          </cell>
          <cell r="F830">
            <v>5402.17</v>
          </cell>
        </row>
        <row r="831">
          <cell r="A831">
            <v>72015</v>
          </cell>
          <cell r="B831" t="str">
            <v>POSTE DE CONCRETO DT 21/1500 - SEM FUNDAÇÃO/CONCRETO</v>
          </cell>
          <cell r="C831" t="str">
            <v>Un</v>
          </cell>
          <cell r="D831">
            <v>5927.61</v>
          </cell>
          <cell r="E831">
            <v>0</v>
          </cell>
          <cell r="F831">
            <v>5927.61</v>
          </cell>
        </row>
        <row r="832">
          <cell r="A832">
            <v>72020</v>
          </cell>
          <cell r="B832" t="str">
            <v>POSTE DE CONCRETO DT 22/1500 - SEM FUNDAÇÃO/CONCRETO</v>
          </cell>
          <cell r="C832" t="str">
            <v>Un</v>
          </cell>
          <cell r="D832">
            <v>6436.96</v>
          </cell>
          <cell r="E832">
            <v>0</v>
          </cell>
          <cell r="F832">
            <v>6436.96</v>
          </cell>
        </row>
        <row r="833">
          <cell r="A833">
            <v>72025</v>
          </cell>
          <cell r="B833" t="str">
            <v>POSTE DE CONCRETO DT 23/1300 - SEM FUNDAÇÃO/CONCRETO</v>
          </cell>
          <cell r="C833" t="str">
            <v>Un</v>
          </cell>
          <cell r="D833">
            <v>6000.43</v>
          </cell>
          <cell r="E833">
            <v>0</v>
          </cell>
          <cell r="F833">
            <v>6000.43</v>
          </cell>
        </row>
        <row r="834">
          <cell r="A834">
            <v>72030</v>
          </cell>
          <cell r="B834" t="str">
            <v>POSTE DE CONCRETO DT 23/1500 - SEM FUNDAÇÃO/CONCRETO</v>
          </cell>
          <cell r="C834" t="str">
            <v>Un</v>
          </cell>
          <cell r="D834">
            <v>6961.96</v>
          </cell>
          <cell r="E834">
            <v>0</v>
          </cell>
          <cell r="F834">
            <v>6961.96</v>
          </cell>
        </row>
        <row r="835">
          <cell r="A835">
            <v>72035</v>
          </cell>
          <cell r="B835" t="str">
            <v>POSTE DE CONCRETO DT 24/1500 - SEM FUNDAÇÃO/CONCRETO</v>
          </cell>
          <cell r="C835" t="str">
            <v>Un</v>
          </cell>
          <cell r="D835">
            <v>7596.3</v>
          </cell>
          <cell r="E835">
            <v>0</v>
          </cell>
          <cell r="F835">
            <v>7596.3</v>
          </cell>
        </row>
        <row r="836">
          <cell r="A836">
            <v>72040</v>
          </cell>
          <cell r="B836" t="str">
            <v>POSTE DE CONCRETO DT 25/1500 - SEM FUNDAÇÃO/CONCRETO</v>
          </cell>
          <cell r="C836" t="str">
            <v>Un</v>
          </cell>
          <cell r="D836">
            <v>8138.91</v>
          </cell>
          <cell r="E836">
            <v>0</v>
          </cell>
          <cell r="F836">
            <v>8138.91</v>
          </cell>
        </row>
        <row r="837">
          <cell r="A837">
            <v>72042</v>
          </cell>
          <cell r="B837" t="str">
            <v>POSTE DE CONCRETO SC 10/600 - SEM FUNDAÇÃO/CONCRETO</v>
          </cell>
          <cell r="C837" t="str">
            <v>un</v>
          </cell>
          <cell r="D837">
            <v>1060</v>
          </cell>
          <cell r="E837">
            <v>0</v>
          </cell>
          <cell r="F837">
            <v>1060</v>
          </cell>
        </row>
        <row r="838">
          <cell r="A838">
            <v>72060</v>
          </cell>
          <cell r="B838" t="str">
            <v>POSTE DE CONCRETO SC 11/400 - SEM FUNDAÇÃO/CONCRETO</v>
          </cell>
          <cell r="C838" t="str">
            <v>Un</v>
          </cell>
          <cell r="D838">
            <v>1029.3599999999999</v>
          </cell>
          <cell r="E838">
            <v>0</v>
          </cell>
          <cell r="F838">
            <v>1029.3599999999999</v>
          </cell>
        </row>
        <row r="839">
          <cell r="A839">
            <v>72061</v>
          </cell>
          <cell r="B839" t="str">
            <v>POSTE DE CONCRETO SC 11/600 - SEM FUNDAÇÃO/CONCRETO</v>
          </cell>
          <cell r="C839" t="str">
            <v>Un</v>
          </cell>
          <cell r="D839">
            <v>1188</v>
          </cell>
          <cell r="E839">
            <v>0</v>
          </cell>
          <cell r="F839">
            <v>1188</v>
          </cell>
        </row>
        <row r="840">
          <cell r="A840">
            <v>72062</v>
          </cell>
          <cell r="B840" t="str">
            <v>POSTE DE CONCRETO SC 16/200 - SEM FUNDAÇÃO/CONCRETO</v>
          </cell>
          <cell r="C840" t="str">
            <v>un</v>
          </cell>
          <cell r="D840">
            <v>1457</v>
          </cell>
          <cell r="E840">
            <v>0</v>
          </cell>
          <cell r="F840">
            <v>1457</v>
          </cell>
        </row>
        <row r="841">
          <cell r="A841">
            <v>72080</v>
          </cell>
          <cell r="B841" t="str">
            <v>POSTE/TRAFO - CAMINHÃO MUNCK 12 TON. (MÍNIMO 4H/DIA)</v>
          </cell>
          <cell r="C841" t="str">
            <v>H</v>
          </cell>
          <cell r="D841">
            <v>130</v>
          </cell>
          <cell r="E841">
            <v>0</v>
          </cell>
          <cell r="F841">
            <v>130</v>
          </cell>
        </row>
        <row r="842">
          <cell r="A842">
            <v>72085</v>
          </cell>
          <cell r="B842" t="str">
            <v>POSTE/TRAFO - GUINDASTE 30 TON.(MÍNIMO 10H/DIA)</v>
          </cell>
          <cell r="C842" t="str">
            <v>H</v>
          </cell>
          <cell r="D842">
            <v>150</v>
          </cell>
          <cell r="E842">
            <v>0</v>
          </cell>
          <cell r="F842">
            <v>150</v>
          </cell>
        </row>
        <row r="843">
          <cell r="A843">
            <v>72145</v>
          </cell>
          <cell r="B843" t="str">
            <v>PROTETOR PARA PARA-RAIO POLIMÉRICO</v>
          </cell>
          <cell r="C843" t="str">
            <v>un</v>
          </cell>
          <cell r="D843">
            <v>15.49</v>
          </cell>
          <cell r="E843">
            <v>0.34</v>
          </cell>
          <cell r="F843">
            <v>15.83</v>
          </cell>
        </row>
        <row r="844">
          <cell r="A844">
            <v>72160</v>
          </cell>
          <cell r="B844" t="str">
            <v>PULSADOR CAMPAINHA</v>
          </cell>
          <cell r="C844" t="str">
            <v>Un</v>
          </cell>
          <cell r="D844">
            <v>10.29</v>
          </cell>
          <cell r="E844">
            <v>4.7699999999999996</v>
          </cell>
          <cell r="F844">
            <v>15.06</v>
          </cell>
        </row>
        <row r="845">
          <cell r="A845">
            <v>72170</v>
          </cell>
          <cell r="B845" t="str">
            <v>QUADRO DE DISTRIBUIÇÃO DE EMBUTIR EM PVC CB 12E - 80A</v>
          </cell>
          <cell r="C845" t="str">
            <v>Un</v>
          </cell>
          <cell r="D845">
            <v>69.97</v>
          </cell>
          <cell r="E845">
            <v>34.06</v>
          </cell>
          <cell r="F845">
            <v>104.03</v>
          </cell>
        </row>
        <row r="846">
          <cell r="A846">
            <v>72171</v>
          </cell>
          <cell r="B846" t="str">
            <v>QUADRO DE DISTRIBUIÇÃO DE EMBUTIR EM PVC CB 24E - 80A</v>
          </cell>
          <cell r="C846" t="str">
            <v>un</v>
          </cell>
          <cell r="D846">
            <v>140.83000000000001</v>
          </cell>
          <cell r="E846">
            <v>68.099999999999994</v>
          </cell>
          <cell r="F846">
            <v>208.93</v>
          </cell>
        </row>
        <row r="847">
          <cell r="A847">
            <v>72172</v>
          </cell>
          <cell r="B847" t="str">
            <v>QUADRO DE DISTRIBUIÇÃO DE EMBUTIR EM PVC CB 36E - 80A</v>
          </cell>
          <cell r="C847" t="str">
            <v>un</v>
          </cell>
          <cell r="D847">
            <v>289.52999999999997</v>
          </cell>
          <cell r="E847">
            <v>90.8</v>
          </cell>
          <cell r="F847">
            <v>380.33</v>
          </cell>
        </row>
        <row r="848">
          <cell r="A848">
            <v>72173</v>
          </cell>
          <cell r="B848" t="str">
            <v>QUADRO DE DISTRIBUIÇÃO DE EMBUTIR EM PVC CB 48E - 80A</v>
          </cell>
          <cell r="C848" t="str">
            <v>un</v>
          </cell>
          <cell r="D848">
            <v>326.31</v>
          </cell>
          <cell r="E848">
            <v>136.19999999999999</v>
          </cell>
          <cell r="F848">
            <v>462.51</v>
          </cell>
        </row>
        <row r="849">
          <cell r="A849">
            <v>72190</v>
          </cell>
          <cell r="B849" t="str">
            <v>QUADRO DE DISTRIBUIÇÃO DE EMBUTIR METÁLICO CB-24E - 150A</v>
          </cell>
          <cell r="C849" t="str">
            <v>Un</v>
          </cell>
          <cell r="D849">
            <v>390.85</v>
          </cell>
          <cell r="E849">
            <v>68.099999999999994</v>
          </cell>
          <cell r="F849">
            <v>458.95</v>
          </cell>
        </row>
        <row r="850">
          <cell r="A850">
            <v>72198</v>
          </cell>
          <cell r="B850" t="str">
            <v>QUADRO DE DISTRIBUIÇÃO DE EMBUTIR METÁLICO CB-34E - 150A</v>
          </cell>
          <cell r="C850" t="str">
            <v>Un</v>
          </cell>
          <cell r="D850">
            <v>411.53</v>
          </cell>
          <cell r="E850">
            <v>90.8</v>
          </cell>
          <cell r="F850">
            <v>502.33</v>
          </cell>
        </row>
        <row r="851">
          <cell r="A851">
            <v>72201</v>
          </cell>
          <cell r="B851" t="str">
            <v>QUADRO DE DISTRIBUIÇÃO DE EMBUTIR METÁLICO CB-44E - 150A</v>
          </cell>
          <cell r="C851" t="str">
            <v>Un</v>
          </cell>
          <cell r="D851">
            <v>471.06</v>
          </cell>
          <cell r="E851">
            <v>136.19999999999999</v>
          </cell>
          <cell r="F851">
            <v>607.26</v>
          </cell>
        </row>
        <row r="852">
          <cell r="A852">
            <v>72205</v>
          </cell>
          <cell r="B852" t="str">
            <v>QUADRO DE DISTRIBUIÇÃO DE EMBUTIR METÁLICO CB-56E - 225A</v>
          </cell>
          <cell r="C852" t="str">
            <v>Un</v>
          </cell>
          <cell r="D852">
            <v>694.65</v>
          </cell>
          <cell r="E852">
            <v>136.19999999999999</v>
          </cell>
          <cell r="F852">
            <v>830.85</v>
          </cell>
        </row>
        <row r="853">
          <cell r="A853">
            <v>72206</v>
          </cell>
          <cell r="B853" t="str">
            <v>QUADRO DE DISTRIBUIÇÃO DE EMBUTIR METÁLICO CB-70E - 225A</v>
          </cell>
          <cell r="C853" t="str">
            <v>un</v>
          </cell>
          <cell r="D853">
            <v>729.56</v>
          </cell>
          <cell r="E853">
            <v>136.19999999999999</v>
          </cell>
          <cell r="F853">
            <v>865.76</v>
          </cell>
        </row>
        <row r="854">
          <cell r="A854">
            <v>72226</v>
          </cell>
          <cell r="B854" t="str">
            <v>RACK FECHADO DE PAREDE COM PORTA EM ACRÍLICO - 12 U´S</v>
          </cell>
          <cell r="C854" t="str">
            <v>un</v>
          </cell>
          <cell r="D854">
            <v>331.51</v>
          </cell>
          <cell r="E854">
            <v>3.79</v>
          </cell>
          <cell r="F854">
            <v>335.3</v>
          </cell>
        </row>
        <row r="855">
          <cell r="A855">
            <v>72227</v>
          </cell>
          <cell r="B855" t="str">
            <v>RACK FECHADO DE PISO COM PORTA EM ACRÍLICO - 24 U´S</v>
          </cell>
          <cell r="C855" t="str">
            <v>un</v>
          </cell>
          <cell r="D855">
            <v>1138.81</v>
          </cell>
          <cell r="E855">
            <v>1.89</v>
          </cell>
          <cell r="F855">
            <v>1140.7</v>
          </cell>
        </row>
        <row r="856">
          <cell r="A856">
            <v>72228</v>
          </cell>
          <cell r="B856" t="str">
            <v>RACK FECHADO DE PISO COM PORTA EM ACRÍLICO -  36 U´S</v>
          </cell>
          <cell r="C856" t="str">
            <v>un</v>
          </cell>
          <cell r="D856">
            <v>1415</v>
          </cell>
          <cell r="E856">
            <v>1.89</v>
          </cell>
          <cell r="F856">
            <v>1416.89</v>
          </cell>
        </row>
        <row r="857">
          <cell r="A857">
            <v>72230</v>
          </cell>
          <cell r="B857" t="str">
            <v>RACK 1 ELEMENTO</v>
          </cell>
          <cell r="C857" t="str">
            <v>Un</v>
          </cell>
          <cell r="D857">
            <v>11</v>
          </cell>
          <cell r="E857">
            <v>11.36</v>
          </cell>
          <cell r="F857">
            <v>22.36</v>
          </cell>
        </row>
        <row r="858">
          <cell r="A858">
            <v>72231</v>
          </cell>
          <cell r="B858" t="str">
            <v>RACK 2 ELEMENTOS</v>
          </cell>
          <cell r="C858" t="str">
            <v>Un</v>
          </cell>
          <cell r="D858">
            <v>17.8</v>
          </cell>
          <cell r="E858">
            <v>22.7</v>
          </cell>
          <cell r="F858">
            <v>40.5</v>
          </cell>
        </row>
        <row r="859">
          <cell r="A859">
            <v>72232</v>
          </cell>
          <cell r="B859" t="str">
            <v>RACK 3 ELEMENTOS</v>
          </cell>
          <cell r="C859" t="str">
            <v>Un</v>
          </cell>
          <cell r="D859">
            <v>24.18</v>
          </cell>
          <cell r="E859">
            <v>34.06</v>
          </cell>
          <cell r="F859">
            <v>58.24</v>
          </cell>
        </row>
        <row r="860">
          <cell r="A860">
            <v>72233</v>
          </cell>
          <cell r="B860" t="str">
            <v>RACK 4 ELEMENTOS</v>
          </cell>
          <cell r="C860" t="str">
            <v>Un</v>
          </cell>
          <cell r="D860">
            <v>51.94</v>
          </cell>
          <cell r="E860">
            <v>45.4</v>
          </cell>
          <cell r="F860">
            <v>97.34</v>
          </cell>
        </row>
        <row r="861">
          <cell r="A861">
            <v>72235</v>
          </cell>
          <cell r="B861" t="str">
            <v>REATOR AFP USO EXTERNO V.METALICO 70 W</v>
          </cell>
          <cell r="C861" t="str">
            <v>Un</v>
          </cell>
          <cell r="D861">
            <v>71.849999999999994</v>
          </cell>
          <cell r="E861">
            <v>3.99</v>
          </cell>
          <cell r="F861">
            <v>75.84</v>
          </cell>
        </row>
        <row r="862">
          <cell r="A862">
            <v>72236</v>
          </cell>
          <cell r="B862" t="str">
            <v>REATOR AFP USO EXTERNO V.METALICO 150 W</v>
          </cell>
          <cell r="C862" t="str">
            <v>Un</v>
          </cell>
          <cell r="D862">
            <v>65.53</v>
          </cell>
          <cell r="E862">
            <v>3.99</v>
          </cell>
          <cell r="F862">
            <v>69.52</v>
          </cell>
        </row>
        <row r="863">
          <cell r="A863">
            <v>72237</v>
          </cell>
          <cell r="B863" t="str">
            <v>REATOR AFP USO EXTERNO V.METALICO 250 W</v>
          </cell>
          <cell r="C863" t="str">
            <v>Un</v>
          </cell>
          <cell r="D863">
            <v>76.03</v>
          </cell>
          <cell r="E863">
            <v>3.99</v>
          </cell>
          <cell r="F863">
            <v>80.02</v>
          </cell>
        </row>
        <row r="864">
          <cell r="A864">
            <v>72238</v>
          </cell>
          <cell r="B864" t="str">
            <v>REATOR AFP USO EXTERNO V.METALICO 400 W</v>
          </cell>
          <cell r="C864" t="str">
            <v>Un</v>
          </cell>
          <cell r="D864">
            <v>85.06</v>
          </cell>
          <cell r="E864">
            <v>3.99</v>
          </cell>
          <cell r="F864">
            <v>89.05</v>
          </cell>
        </row>
        <row r="865">
          <cell r="A865">
            <v>72239</v>
          </cell>
          <cell r="B865" t="str">
            <v>REATOR AFP USO EXTERNO V.METÁLICO 1000 W.</v>
          </cell>
          <cell r="C865" t="str">
            <v>Un</v>
          </cell>
          <cell r="D865">
            <v>256.08</v>
          </cell>
          <cell r="E865">
            <v>3.99</v>
          </cell>
          <cell r="F865">
            <v>260.07</v>
          </cell>
        </row>
        <row r="866">
          <cell r="A866">
            <v>72240</v>
          </cell>
          <cell r="B866" t="str">
            <v>REATOR AFP USO EXTERNO V.METALICO 2000 W</v>
          </cell>
          <cell r="C866" t="str">
            <v>Un</v>
          </cell>
          <cell r="D866">
            <v>757.26</v>
          </cell>
          <cell r="E866">
            <v>3.99</v>
          </cell>
          <cell r="F866">
            <v>761.25</v>
          </cell>
        </row>
        <row r="867">
          <cell r="A867">
            <v>72241</v>
          </cell>
          <cell r="B867" t="str">
            <v>REATOR INTERNO V. MERCÚRIO AFP 1 X 125 W</v>
          </cell>
          <cell r="C867" t="str">
            <v>Un</v>
          </cell>
          <cell r="D867">
            <v>43.86</v>
          </cell>
          <cell r="E867">
            <v>3.99</v>
          </cell>
          <cell r="F867">
            <v>47.85</v>
          </cell>
        </row>
        <row r="868">
          <cell r="A868">
            <v>72242</v>
          </cell>
          <cell r="B868" t="str">
            <v>REATOR INTERNO V. MERCÚRIO  AFP 1 X 250 W</v>
          </cell>
          <cell r="C868" t="str">
            <v>Un</v>
          </cell>
          <cell r="D868">
            <v>65.12</v>
          </cell>
          <cell r="E868">
            <v>3.99</v>
          </cell>
          <cell r="F868">
            <v>69.11</v>
          </cell>
        </row>
        <row r="869">
          <cell r="A869">
            <v>72243</v>
          </cell>
          <cell r="B869" t="str">
            <v>REATOR INTERNO V. MERCÚRIO AFP 1 X 400 W</v>
          </cell>
          <cell r="C869" t="str">
            <v>Un</v>
          </cell>
          <cell r="D869">
            <v>55.44</v>
          </cell>
          <cell r="E869">
            <v>3.99</v>
          </cell>
          <cell r="F869">
            <v>59.43</v>
          </cell>
        </row>
        <row r="870">
          <cell r="A870">
            <v>72244</v>
          </cell>
          <cell r="B870" t="str">
            <v>REATOR EXTERNO V. MERCÚRIO AFP 1 X 125 W</v>
          </cell>
          <cell r="C870" t="str">
            <v>Un</v>
          </cell>
          <cell r="D870">
            <v>47.94</v>
          </cell>
          <cell r="E870">
            <v>3.99</v>
          </cell>
          <cell r="F870">
            <v>51.93</v>
          </cell>
        </row>
        <row r="871">
          <cell r="A871">
            <v>72245</v>
          </cell>
          <cell r="B871" t="str">
            <v>REATOR EXTERNO V. MERCÚRIO  AFP 1 X 250 W</v>
          </cell>
          <cell r="C871" t="str">
            <v>Un</v>
          </cell>
          <cell r="D871">
            <v>56.66</v>
          </cell>
          <cell r="E871">
            <v>3.99</v>
          </cell>
          <cell r="F871">
            <v>60.65</v>
          </cell>
        </row>
        <row r="872">
          <cell r="A872">
            <v>72250</v>
          </cell>
          <cell r="B872" t="str">
            <v>REATOR EXTERNO V. MERCÚRIO  AFP 1 X 400 W</v>
          </cell>
          <cell r="C872" t="str">
            <v>Un</v>
          </cell>
          <cell r="D872">
            <v>79.33</v>
          </cell>
          <cell r="E872">
            <v>3.99</v>
          </cell>
          <cell r="F872">
            <v>83.32</v>
          </cell>
        </row>
        <row r="873">
          <cell r="A873">
            <v>72251</v>
          </cell>
          <cell r="B873" t="str">
            <v>REATOR ELETRÔNICO AFP 2 X 14W</v>
          </cell>
          <cell r="C873" t="str">
            <v>un</v>
          </cell>
          <cell r="D873">
            <v>41.97</v>
          </cell>
          <cell r="E873">
            <v>3.99</v>
          </cell>
          <cell r="F873">
            <v>45.96</v>
          </cell>
        </row>
        <row r="874">
          <cell r="A874">
            <v>72252</v>
          </cell>
          <cell r="B874" t="str">
            <v>REATOR ELETRÔNICO AFP 2 X 28W</v>
          </cell>
          <cell r="C874" t="str">
            <v>un</v>
          </cell>
          <cell r="D874">
            <v>55.87</v>
          </cell>
          <cell r="E874">
            <v>3.99</v>
          </cell>
          <cell r="F874">
            <v>59.86</v>
          </cell>
        </row>
        <row r="875">
          <cell r="A875">
            <v>72267</v>
          </cell>
          <cell r="B875" t="str">
            <v>REDUÇÃO A ESQUERDA 100 X 50MM PARA ELETROCALHA</v>
          </cell>
          <cell r="C875" t="str">
            <v>Un</v>
          </cell>
          <cell r="D875">
            <v>20.22</v>
          </cell>
          <cell r="E875">
            <v>3.63</v>
          </cell>
          <cell r="F875">
            <v>23.85</v>
          </cell>
        </row>
        <row r="876">
          <cell r="A876">
            <v>72268</v>
          </cell>
          <cell r="B876" t="str">
            <v>REDUÇÃO A DIREITA 100 X 50 MM PARA ELETROCALHA</v>
          </cell>
          <cell r="C876" t="str">
            <v>Un</v>
          </cell>
          <cell r="D876">
            <v>19.399999999999999</v>
          </cell>
          <cell r="E876">
            <v>3.63</v>
          </cell>
          <cell r="F876">
            <v>23.03</v>
          </cell>
        </row>
        <row r="877">
          <cell r="A877">
            <v>72269</v>
          </cell>
          <cell r="B877" t="str">
            <v>REDUÇÃO CONCÊNTRICA 100 X 50 MM PARA ELETROCALHA</v>
          </cell>
          <cell r="C877" t="str">
            <v>Un</v>
          </cell>
          <cell r="D877">
            <v>9.7200000000000006</v>
          </cell>
          <cell r="E877">
            <v>3.63</v>
          </cell>
          <cell r="F877">
            <v>13.35</v>
          </cell>
        </row>
        <row r="878">
          <cell r="A878">
            <v>72291</v>
          </cell>
          <cell r="B878" t="str">
            <v>REGUA COM 8 TOMADAS</v>
          </cell>
          <cell r="C878" t="str">
            <v>Un</v>
          </cell>
          <cell r="D878">
            <v>46.55</v>
          </cell>
          <cell r="E878">
            <v>2.2799999999999998</v>
          </cell>
          <cell r="F878">
            <v>48.83</v>
          </cell>
        </row>
        <row r="879">
          <cell r="A879">
            <v>72300</v>
          </cell>
          <cell r="B879" t="str">
            <v>RELE BIMETALICO REGULAGEM 0,63 - 1,00A</v>
          </cell>
          <cell r="C879" t="str">
            <v>Un</v>
          </cell>
          <cell r="D879">
            <v>79.650000000000006</v>
          </cell>
          <cell r="E879">
            <v>6.82</v>
          </cell>
          <cell r="F879">
            <v>86.47</v>
          </cell>
        </row>
        <row r="880">
          <cell r="A880">
            <v>72301</v>
          </cell>
          <cell r="B880" t="str">
            <v>RELE BIMETALICO REGULAGEM 1,0 - 1,60A</v>
          </cell>
          <cell r="C880" t="str">
            <v>Un</v>
          </cell>
          <cell r="D880">
            <v>80.97</v>
          </cell>
          <cell r="E880">
            <v>6.82</v>
          </cell>
          <cell r="F880">
            <v>87.79</v>
          </cell>
        </row>
        <row r="881">
          <cell r="A881">
            <v>72302</v>
          </cell>
          <cell r="B881" t="str">
            <v>RELE BIMETALICO REGULAGEM 1,6 - 2,5A</v>
          </cell>
          <cell r="C881" t="str">
            <v>Un</v>
          </cell>
          <cell r="D881">
            <v>83.17</v>
          </cell>
          <cell r="E881">
            <v>6.82</v>
          </cell>
          <cell r="F881">
            <v>89.99</v>
          </cell>
        </row>
        <row r="882">
          <cell r="A882">
            <v>72303</v>
          </cell>
          <cell r="B882" t="str">
            <v>RELE BIMETALICO REGULAGEM 10 - 16A</v>
          </cell>
          <cell r="C882" t="str">
            <v>Un</v>
          </cell>
          <cell r="D882">
            <v>90.68</v>
          </cell>
          <cell r="E882">
            <v>7.94</v>
          </cell>
          <cell r="F882">
            <v>98.62</v>
          </cell>
        </row>
        <row r="883">
          <cell r="A883">
            <v>72304</v>
          </cell>
          <cell r="B883" t="str">
            <v>RELE BIMETALICO REGULAGEM 16 - 25A</v>
          </cell>
          <cell r="C883" t="str">
            <v>Un</v>
          </cell>
          <cell r="D883">
            <v>90.68</v>
          </cell>
          <cell r="E883">
            <v>7.94</v>
          </cell>
          <cell r="F883">
            <v>98.62</v>
          </cell>
        </row>
        <row r="884">
          <cell r="A884">
            <v>72305</v>
          </cell>
          <cell r="B884" t="str">
            <v>RELE BIMETALICO REGULAGEM 2,5 - 4A</v>
          </cell>
          <cell r="C884" t="str">
            <v>Un</v>
          </cell>
          <cell r="D884">
            <v>69.900000000000006</v>
          </cell>
          <cell r="E884">
            <v>6.82</v>
          </cell>
          <cell r="F884">
            <v>76.72</v>
          </cell>
        </row>
        <row r="885">
          <cell r="A885">
            <v>72306</v>
          </cell>
          <cell r="B885" t="str">
            <v>RELE BIMETALICO REGULAGEM 20 - 32A</v>
          </cell>
          <cell r="C885" t="str">
            <v>Un</v>
          </cell>
          <cell r="D885">
            <v>119</v>
          </cell>
          <cell r="E885">
            <v>7.94</v>
          </cell>
          <cell r="F885">
            <v>126.94</v>
          </cell>
        </row>
        <row r="886">
          <cell r="A886">
            <v>72307</v>
          </cell>
          <cell r="B886" t="str">
            <v>RELE BIMETALICO REGULAGEM 25 - 30A</v>
          </cell>
          <cell r="C886" t="str">
            <v>Un</v>
          </cell>
          <cell r="D886">
            <v>177.52</v>
          </cell>
          <cell r="E886">
            <v>7.94</v>
          </cell>
          <cell r="F886">
            <v>185.46</v>
          </cell>
        </row>
        <row r="887">
          <cell r="A887">
            <v>72308</v>
          </cell>
          <cell r="B887" t="str">
            <v>RELE BIMETALICO REGULAGEM 32 - 50A</v>
          </cell>
          <cell r="C887" t="str">
            <v>Un</v>
          </cell>
          <cell r="D887">
            <v>156.49</v>
          </cell>
          <cell r="E887">
            <v>7.94</v>
          </cell>
          <cell r="F887">
            <v>164.43</v>
          </cell>
        </row>
        <row r="888">
          <cell r="A888">
            <v>72309</v>
          </cell>
          <cell r="B888" t="str">
            <v>RELE BIMETALICO REGULAGEM 4 - 6,3A</v>
          </cell>
          <cell r="C888" t="str">
            <v>Un</v>
          </cell>
          <cell r="D888">
            <v>58.34</v>
          </cell>
          <cell r="E888">
            <v>6.82</v>
          </cell>
          <cell r="F888">
            <v>65.16</v>
          </cell>
        </row>
        <row r="889">
          <cell r="A889">
            <v>72310</v>
          </cell>
          <cell r="B889" t="str">
            <v>RELE BIMETALICO REGULAGEM 50 - 63A</v>
          </cell>
          <cell r="C889" t="str">
            <v>Un</v>
          </cell>
          <cell r="D889">
            <v>191.12</v>
          </cell>
          <cell r="E889">
            <v>9.08</v>
          </cell>
          <cell r="F889">
            <v>200.2</v>
          </cell>
        </row>
        <row r="890">
          <cell r="A890">
            <v>72311</v>
          </cell>
          <cell r="B890" t="str">
            <v>RELE BIMETALICO REGULAGEM 6,3 - 10A</v>
          </cell>
          <cell r="C890" t="str">
            <v>Un</v>
          </cell>
          <cell r="D890">
            <v>76.680000000000007</v>
          </cell>
          <cell r="E890">
            <v>6.82</v>
          </cell>
          <cell r="F890">
            <v>83.5</v>
          </cell>
        </row>
        <row r="891">
          <cell r="A891">
            <v>72312</v>
          </cell>
          <cell r="B891" t="str">
            <v>RELE BIMETALICO REGULAGEM 8 - 12,5A</v>
          </cell>
          <cell r="C891" t="str">
            <v>Un</v>
          </cell>
          <cell r="D891">
            <v>69.900000000000006</v>
          </cell>
          <cell r="E891">
            <v>7.94</v>
          </cell>
          <cell r="F891">
            <v>77.84</v>
          </cell>
        </row>
        <row r="892">
          <cell r="A892">
            <v>72320</v>
          </cell>
          <cell r="B892" t="str">
            <v>RELE FOTO ELETRICO COM BASE</v>
          </cell>
          <cell r="C892" t="str">
            <v>Un</v>
          </cell>
          <cell r="D892">
            <v>22.41</v>
          </cell>
          <cell r="E892">
            <v>22.7</v>
          </cell>
          <cell r="F892">
            <v>45.11</v>
          </cell>
        </row>
        <row r="893">
          <cell r="A893">
            <v>72325</v>
          </cell>
          <cell r="B893" t="str">
            <v>SAIDA HORIZONTAL PARA ELETRODUTO D=3/4"</v>
          </cell>
          <cell r="C893" t="str">
            <v>Un</v>
          </cell>
          <cell r="D893">
            <v>1.02</v>
          </cell>
          <cell r="E893">
            <v>2.72</v>
          </cell>
          <cell r="F893">
            <v>3.74</v>
          </cell>
        </row>
        <row r="894">
          <cell r="A894">
            <v>72326</v>
          </cell>
          <cell r="B894" t="str">
            <v>SAIDA HORIZONTAL PARA ELETRODUTO D=1"</v>
          </cell>
          <cell r="C894" t="str">
            <v>Un</v>
          </cell>
          <cell r="D894">
            <v>1.2</v>
          </cell>
          <cell r="E894">
            <v>2.72</v>
          </cell>
          <cell r="F894">
            <v>3.92</v>
          </cell>
        </row>
        <row r="895">
          <cell r="A895">
            <v>72327</v>
          </cell>
          <cell r="B895" t="str">
            <v>SAIDA VERTICAL PARA ELETRODUTO D=3/4"</v>
          </cell>
          <cell r="C895" t="str">
            <v>Un</v>
          </cell>
          <cell r="D895">
            <v>1.1200000000000001</v>
          </cell>
          <cell r="E895">
            <v>2.72</v>
          </cell>
          <cell r="F895">
            <v>3.84</v>
          </cell>
        </row>
        <row r="896">
          <cell r="A896">
            <v>72328</v>
          </cell>
          <cell r="B896" t="str">
            <v>SAIDA VERTICAL PARA ELETRODUTO D=1"</v>
          </cell>
          <cell r="C896" t="str">
            <v>Un</v>
          </cell>
          <cell r="D896">
            <v>1.1200000000000001</v>
          </cell>
          <cell r="E896">
            <v>2.72</v>
          </cell>
          <cell r="F896">
            <v>3.84</v>
          </cell>
        </row>
        <row r="897">
          <cell r="A897">
            <v>72329</v>
          </cell>
          <cell r="B897" t="str">
            <v>SAPATILHA DE AÇO GALVANIZADO PARA POSTE COM TRANSFORMADOR</v>
          </cell>
          <cell r="C897" t="str">
            <v>un</v>
          </cell>
          <cell r="D897">
            <v>2.2000000000000002</v>
          </cell>
          <cell r="E897">
            <v>9.08</v>
          </cell>
          <cell r="F897">
            <v>11.28</v>
          </cell>
        </row>
        <row r="898">
          <cell r="A898">
            <v>72330</v>
          </cell>
          <cell r="B898" t="str">
            <v>SELA DE AÇO GALVANIZADA PARA CRUZETA POLIMÉRICA 15 KV</v>
          </cell>
          <cell r="C898" t="str">
            <v>Un</v>
          </cell>
          <cell r="D898">
            <v>8.1300000000000008</v>
          </cell>
          <cell r="E898">
            <v>11.36</v>
          </cell>
          <cell r="F898">
            <v>19.489999999999998</v>
          </cell>
        </row>
        <row r="899">
          <cell r="A899">
            <v>72335</v>
          </cell>
          <cell r="B899" t="str">
            <v>SELA AÇO GALVANIZADO PARA CRUZETA POLIMÉRICA 34,5KV</v>
          </cell>
          <cell r="C899" t="str">
            <v>Un</v>
          </cell>
          <cell r="D899">
            <v>8.1300000000000008</v>
          </cell>
          <cell r="E899">
            <v>11.36</v>
          </cell>
          <cell r="F899">
            <v>19.489999999999998</v>
          </cell>
        </row>
        <row r="900">
          <cell r="A900">
            <v>72338</v>
          </cell>
          <cell r="B900" t="str">
            <v>SIRENE METALICA ALCANCE 500 M</v>
          </cell>
          <cell r="C900" t="str">
            <v>Un</v>
          </cell>
          <cell r="D900">
            <v>549</v>
          </cell>
          <cell r="E900">
            <v>13.62</v>
          </cell>
          <cell r="F900">
            <v>562.62</v>
          </cell>
        </row>
        <row r="901">
          <cell r="A901">
            <v>72341</v>
          </cell>
          <cell r="B901" t="str">
            <v>SOQUETE ANTIVIBRATORIO P/LAMP.FLUORESCENTE</v>
          </cell>
          <cell r="C901" t="str">
            <v>Un</v>
          </cell>
          <cell r="D901">
            <v>1.26</v>
          </cell>
          <cell r="E901">
            <v>1.5</v>
          </cell>
          <cell r="F901">
            <v>2.76</v>
          </cell>
        </row>
        <row r="902">
          <cell r="A902">
            <v>72366</v>
          </cell>
          <cell r="B902" t="str">
            <v>SUPORTE PARA 1 PÉTALA PARA LUMINÁRIA DE ILUMINAÇÃO PÚBLICA</v>
          </cell>
          <cell r="C902" t="str">
            <v>Un</v>
          </cell>
          <cell r="D902">
            <v>66.040000000000006</v>
          </cell>
          <cell r="E902">
            <v>5.68</v>
          </cell>
          <cell r="F902">
            <v>71.72</v>
          </cell>
        </row>
        <row r="903">
          <cell r="A903">
            <v>72367</v>
          </cell>
          <cell r="B903" t="str">
            <v>SUPORTE PARA 2 PÉTALAS PARA LUMINÁRIA DE ILUMINAÇÃO PÚBLICA</v>
          </cell>
          <cell r="C903" t="str">
            <v>Un</v>
          </cell>
          <cell r="D903">
            <v>80.48</v>
          </cell>
          <cell r="E903">
            <v>5.68</v>
          </cell>
          <cell r="F903">
            <v>86.16</v>
          </cell>
        </row>
        <row r="904">
          <cell r="A904">
            <v>72368</v>
          </cell>
          <cell r="B904" t="str">
            <v>SUPORTE PARA 3 PÉTALAS PARA LUMINÁRIA DE ILUMINAÇÃO PÚBLICA</v>
          </cell>
          <cell r="C904" t="str">
            <v>Un</v>
          </cell>
          <cell r="D904">
            <v>101.43</v>
          </cell>
          <cell r="E904">
            <v>5.68</v>
          </cell>
          <cell r="F904">
            <v>107.11</v>
          </cell>
        </row>
        <row r="905">
          <cell r="A905">
            <v>72369</v>
          </cell>
          <cell r="B905" t="str">
            <v>SUPORTE PARA 4 PÉTALAS PARA LUMINÁRIA DE ILUMINAÇÃO PÚBLICA</v>
          </cell>
          <cell r="C905" t="str">
            <v>Un</v>
          </cell>
          <cell r="D905">
            <v>123.48</v>
          </cell>
          <cell r="E905">
            <v>5.68</v>
          </cell>
          <cell r="F905">
            <v>129.16</v>
          </cell>
        </row>
        <row r="906">
          <cell r="A906">
            <v>72370</v>
          </cell>
          <cell r="B906" t="str">
            <v>SUPORTE P/TRANSFORM.EM POSTE CONCR.CIRCULAR</v>
          </cell>
          <cell r="C906" t="str">
            <v>Un</v>
          </cell>
          <cell r="D906">
            <v>88.04</v>
          </cell>
          <cell r="E906">
            <v>34.06</v>
          </cell>
          <cell r="F906">
            <v>122.1</v>
          </cell>
        </row>
        <row r="907">
          <cell r="A907">
            <v>72371</v>
          </cell>
          <cell r="B907" t="str">
            <v>SUP0RTE VERTICAL P/CANTONEIRA 50 X 50 MM</v>
          </cell>
          <cell r="C907" t="str">
            <v>Un</v>
          </cell>
          <cell r="D907">
            <v>1.66</v>
          </cell>
          <cell r="E907">
            <v>2.72</v>
          </cell>
          <cell r="F907">
            <v>4.38</v>
          </cell>
        </row>
        <row r="908">
          <cell r="A908">
            <v>72372</v>
          </cell>
          <cell r="B908" t="str">
            <v>SUPORTE DE AÇO GALVANIZADO PARA FIXAÇÃO DO PÁRA-RAIO POLIMÉRICO</v>
          </cell>
          <cell r="C908" t="str">
            <v>un</v>
          </cell>
          <cell r="D908">
            <v>27.37</v>
          </cell>
          <cell r="E908">
            <v>9.08</v>
          </cell>
          <cell r="F908">
            <v>36.450000000000003</v>
          </cell>
        </row>
        <row r="909">
          <cell r="A909">
            <v>72373</v>
          </cell>
          <cell r="B909" t="str">
            <v>SUPORTE Z COMPLETO</v>
          </cell>
          <cell r="C909" t="str">
            <v>un</v>
          </cell>
          <cell r="D909">
            <v>23.76</v>
          </cell>
          <cell r="E909">
            <v>9.08</v>
          </cell>
          <cell r="F909">
            <v>32.840000000000003</v>
          </cell>
        </row>
        <row r="910">
          <cell r="A910">
            <v>72374</v>
          </cell>
          <cell r="B910" t="str">
            <v>T HORIZONTAL PARA ELETROCALHA 50 X 50 MM</v>
          </cell>
          <cell r="C910" t="str">
            <v>Un</v>
          </cell>
          <cell r="D910">
            <v>13.33</v>
          </cell>
          <cell r="E910">
            <v>3.63</v>
          </cell>
          <cell r="F910">
            <v>16.96</v>
          </cell>
        </row>
        <row r="911">
          <cell r="A911">
            <v>72375</v>
          </cell>
          <cell r="B911" t="str">
            <v>T VERTICAL DE DESCIDA PARA ELETROCALHA 50 X 50 MM</v>
          </cell>
          <cell r="C911" t="str">
            <v>Un</v>
          </cell>
          <cell r="D911">
            <v>10.55</v>
          </cell>
          <cell r="E911">
            <v>3.63</v>
          </cell>
          <cell r="F911">
            <v>14.18</v>
          </cell>
        </row>
        <row r="912">
          <cell r="A912">
            <v>72376</v>
          </cell>
          <cell r="B912" t="str">
            <v>TAMPA DE ENCAIXE PARA ELETROCALHA DE 50 X 50 MM</v>
          </cell>
          <cell r="C912" t="str">
            <v>M</v>
          </cell>
          <cell r="D912">
            <v>3.16</v>
          </cell>
          <cell r="E912">
            <v>4.54</v>
          </cell>
          <cell r="F912">
            <v>7.7</v>
          </cell>
        </row>
        <row r="913">
          <cell r="A913">
            <v>72385</v>
          </cell>
          <cell r="B913" t="str">
            <v>TAMPA CEGA PARA CONDULETE DE PVC</v>
          </cell>
          <cell r="C913" t="str">
            <v>Un</v>
          </cell>
          <cell r="D913">
            <v>1.72</v>
          </cell>
          <cell r="E913">
            <v>0.68</v>
          </cell>
          <cell r="F913">
            <v>2.4</v>
          </cell>
        </row>
        <row r="914">
          <cell r="A914">
            <v>72395</v>
          </cell>
          <cell r="B914" t="str">
            <v>TAMPA CEGA PARA CONDULETE METÁLICO</v>
          </cell>
          <cell r="C914" t="str">
            <v>Un</v>
          </cell>
          <cell r="D914">
            <v>1.95</v>
          </cell>
          <cell r="E914">
            <v>0.68</v>
          </cell>
          <cell r="F914">
            <v>2.63</v>
          </cell>
        </row>
        <row r="915">
          <cell r="A915">
            <v>72397</v>
          </cell>
          <cell r="B915" t="str">
            <v>TAMPA CEGA PLÁSTICA 4"X2" COM FURO CENTRAL (PARA TV/SOM...)</v>
          </cell>
          <cell r="C915" t="str">
            <v>un</v>
          </cell>
          <cell r="D915">
            <v>1.44</v>
          </cell>
          <cell r="E915">
            <v>0.68</v>
          </cell>
          <cell r="F915">
            <v>2.12</v>
          </cell>
        </row>
        <row r="916">
          <cell r="A916">
            <v>72400</v>
          </cell>
          <cell r="B916" t="str">
            <v>TAMPA CEGA PLASTICA QUADRADA 4"X4"</v>
          </cell>
          <cell r="C916" t="str">
            <v>Un</v>
          </cell>
          <cell r="D916">
            <v>2.66</v>
          </cell>
          <cell r="E916">
            <v>0.68</v>
          </cell>
          <cell r="F916">
            <v>3.34</v>
          </cell>
        </row>
        <row r="917">
          <cell r="A917">
            <v>72420</v>
          </cell>
          <cell r="B917" t="str">
            <v>TAMPA CEGA PLASTICA REDONDA 4"X4"</v>
          </cell>
          <cell r="C917" t="str">
            <v>Un</v>
          </cell>
          <cell r="D917">
            <v>3.62</v>
          </cell>
          <cell r="E917">
            <v>0.68</v>
          </cell>
          <cell r="F917">
            <v>4.3</v>
          </cell>
        </row>
        <row r="918">
          <cell r="A918">
            <v>72425</v>
          </cell>
          <cell r="B918" t="str">
            <v>TAMPA CEGA PLASTICA RETANGULAR 4"X2"</v>
          </cell>
          <cell r="C918" t="str">
            <v>Un</v>
          </cell>
          <cell r="D918">
            <v>2.4900000000000002</v>
          </cell>
          <cell r="E918">
            <v>0.68</v>
          </cell>
          <cell r="F918">
            <v>3.17</v>
          </cell>
        </row>
        <row r="919">
          <cell r="A919">
            <v>72430</v>
          </cell>
          <cell r="B919" t="str">
            <v>TAMPA PARA CONDULETE DE PVC PARA 1 INTERRUPTOR</v>
          </cell>
          <cell r="C919" t="str">
            <v>Un</v>
          </cell>
          <cell r="D919">
            <v>1.56</v>
          </cell>
          <cell r="E919">
            <v>0.68</v>
          </cell>
          <cell r="F919">
            <v>2.2400000000000002</v>
          </cell>
        </row>
        <row r="920">
          <cell r="A920">
            <v>72435</v>
          </cell>
          <cell r="B920" t="str">
            <v>TAMPA PARA CONDULETE DE PVC PARA 2 INTERRUPTORES</v>
          </cell>
          <cell r="C920" t="str">
            <v>Un</v>
          </cell>
          <cell r="D920">
            <v>1.72</v>
          </cell>
          <cell r="E920">
            <v>0.68</v>
          </cell>
          <cell r="F920">
            <v>2.4</v>
          </cell>
        </row>
        <row r="921">
          <cell r="A921">
            <v>72441</v>
          </cell>
          <cell r="B921" t="str">
            <v>TAMPA PARA CONDULETE DE PVC PARA 1 TOMADA</v>
          </cell>
          <cell r="C921" t="str">
            <v>un</v>
          </cell>
          <cell r="D921">
            <v>1.56</v>
          </cell>
          <cell r="E921">
            <v>0.68</v>
          </cell>
          <cell r="F921">
            <v>2.2400000000000002</v>
          </cell>
        </row>
        <row r="922">
          <cell r="A922">
            <v>72442</v>
          </cell>
          <cell r="B922" t="str">
            <v>TAMPA PARA CONDULETE DE PVC PARA 1 INTERRUPTOR E 1 TOMADA</v>
          </cell>
          <cell r="C922" t="str">
            <v>un</v>
          </cell>
          <cell r="D922">
            <v>1.72</v>
          </cell>
          <cell r="E922">
            <v>0.68</v>
          </cell>
          <cell r="F922">
            <v>2.4</v>
          </cell>
        </row>
        <row r="923">
          <cell r="A923">
            <v>72450</v>
          </cell>
          <cell r="B923" t="str">
            <v>TAMPA DE Fo.Fo. R1 COM BASE</v>
          </cell>
          <cell r="C923" t="str">
            <v>Un</v>
          </cell>
          <cell r="D923">
            <v>136.59</v>
          </cell>
          <cell r="E923">
            <v>2.2799999999999998</v>
          </cell>
          <cell r="F923">
            <v>138.87</v>
          </cell>
        </row>
        <row r="924">
          <cell r="A924">
            <v>72455</v>
          </cell>
          <cell r="B924" t="str">
            <v>TAMPA DE Fo.Fo. R2 COM BASE</v>
          </cell>
          <cell r="C924" t="str">
            <v>Un</v>
          </cell>
          <cell r="D924">
            <v>722.64</v>
          </cell>
          <cell r="E924">
            <v>5.68</v>
          </cell>
          <cell r="F924">
            <v>728.32</v>
          </cell>
        </row>
        <row r="925">
          <cell r="A925">
            <v>72460</v>
          </cell>
          <cell r="B925" t="str">
            <v>TAMPA PARA CONDULETE METÁLICO PARA 1 INTERRUPTOR E 1 TOMADA</v>
          </cell>
          <cell r="C925" t="str">
            <v>Un</v>
          </cell>
          <cell r="D925">
            <v>1.89</v>
          </cell>
          <cell r="E925">
            <v>0.68</v>
          </cell>
          <cell r="F925">
            <v>2.57</v>
          </cell>
        </row>
        <row r="926">
          <cell r="A926">
            <v>72465</v>
          </cell>
          <cell r="B926" t="str">
            <v>TAMPA PARA CONDULETE METÁLICO PARA 2 INTERRUPTORES</v>
          </cell>
          <cell r="C926" t="str">
            <v>Un</v>
          </cell>
          <cell r="D926">
            <v>1.89</v>
          </cell>
          <cell r="E926">
            <v>0.68</v>
          </cell>
          <cell r="F926">
            <v>2.57</v>
          </cell>
        </row>
        <row r="927">
          <cell r="A927">
            <v>72475</v>
          </cell>
          <cell r="B927" t="str">
            <v>TAMPA PARA CONDULETE METÁLICO PARA 1 INTERRUPTOR</v>
          </cell>
          <cell r="C927" t="str">
            <v>Un</v>
          </cell>
          <cell r="D927">
            <v>1.89</v>
          </cell>
          <cell r="E927">
            <v>0.68</v>
          </cell>
          <cell r="F927">
            <v>2.57</v>
          </cell>
        </row>
        <row r="928">
          <cell r="A928">
            <v>72476</v>
          </cell>
          <cell r="B928" t="str">
            <v>TAMPA PARA CONDULETE METÁLICO PARA 1 TOMADA</v>
          </cell>
          <cell r="C928" t="str">
            <v>un</v>
          </cell>
          <cell r="D928">
            <v>1.89</v>
          </cell>
          <cell r="E928">
            <v>0.68</v>
          </cell>
          <cell r="F928">
            <v>2.57</v>
          </cell>
        </row>
        <row r="929">
          <cell r="A929">
            <v>72500</v>
          </cell>
          <cell r="B929" t="str">
            <v>TERMINAL DE PRESSAO 1,5 MM2</v>
          </cell>
          <cell r="C929" t="str">
            <v>Un</v>
          </cell>
          <cell r="D929">
            <v>0.15</v>
          </cell>
          <cell r="E929">
            <v>6.82</v>
          </cell>
          <cell r="F929">
            <v>6.97</v>
          </cell>
        </row>
        <row r="930">
          <cell r="A930">
            <v>72501</v>
          </cell>
          <cell r="B930" t="str">
            <v>TERMINAL DE PRESSAO 2,5 MM2</v>
          </cell>
          <cell r="C930" t="str">
            <v>Un</v>
          </cell>
          <cell r="D930">
            <v>0.25</v>
          </cell>
          <cell r="E930">
            <v>6.82</v>
          </cell>
          <cell r="F930">
            <v>7.07</v>
          </cell>
        </row>
        <row r="931">
          <cell r="A931">
            <v>72510</v>
          </cell>
          <cell r="B931" t="str">
            <v>TERMINAL DE PRESSAO 4 MM2</v>
          </cell>
          <cell r="C931" t="str">
            <v>Un</v>
          </cell>
          <cell r="D931">
            <v>0.7</v>
          </cell>
          <cell r="E931">
            <v>6.82</v>
          </cell>
          <cell r="F931">
            <v>7.52</v>
          </cell>
        </row>
        <row r="932">
          <cell r="A932">
            <v>72515</v>
          </cell>
          <cell r="B932" t="str">
            <v>TERMINAL DE PRESSAO 6 MM2</v>
          </cell>
          <cell r="C932" t="str">
            <v>Un</v>
          </cell>
          <cell r="D932">
            <v>1.69</v>
          </cell>
          <cell r="E932">
            <v>7.94</v>
          </cell>
          <cell r="F932">
            <v>9.6300000000000008</v>
          </cell>
        </row>
        <row r="933">
          <cell r="A933">
            <v>72518</v>
          </cell>
          <cell r="B933" t="str">
            <v>TERMINAL DE PRESSAO 10 MM2</v>
          </cell>
          <cell r="C933" t="str">
            <v>Un</v>
          </cell>
          <cell r="D933">
            <v>2.12</v>
          </cell>
          <cell r="E933">
            <v>7.94</v>
          </cell>
          <cell r="F933">
            <v>10.06</v>
          </cell>
        </row>
        <row r="934">
          <cell r="A934">
            <v>72520</v>
          </cell>
          <cell r="B934" t="str">
            <v>TERMINAL DE PRESSAO 16 MM2</v>
          </cell>
          <cell r="C934" t="str">
            <v>Un</v>
          </cell>
          <cell r="D934">
            <v>2.77</v>
          </cell>
          <cell r="E934">
            <v>7.94</v>
          </cell>
          <cell r="F934">
            <v>10.71</v>
          </cell>
        </row>
        <row r="935">
          <cell r="A935">
            <v>72523</v>
          </cell>
          <cell r="B935" t="str">
            <v>TERMINAL DE PRESSAO 25 MM2</v>
          </cell>
          <cell r="C935" t="str">
            <v>Un</v>
          </cell>
          <cell r="D935">
            <v>2.79</v>
          </cell>
          <cell r="E935">
            <v>9.08</v>
          </cell>
          <cell r="F935">
            <v>11.87</v>
          </cell>
        </row>
        <row r="936">
          <cell r="A936">
            <v>72528</v>
          </cell>
          <cell r="B936" t="str">
            <v>TERMINAL DE PRESSAO 35 MM2</v>
          </cell>
          <cell r="C936" t="str">
            <v>Un</v>
          </cell>
          <cell r="D936">
            <v>2.92</v>
          </cell>
          <cell r="E936">
            <v>9.08</v>
          </cell>
          <cell r="F936">
            <v>12</v>
          </cell>
        </row>
        <row r="937">
          <cell r="A937">
            <v>72532</v>
          </cell>
          <cell r="B937" t="str">
            <v>TERMINAL DE PRESSAO 50 MM2</v>
          </cell>
          <cell r="C937" t="str">
            <v>Un</v>
          </cell>
          <cell r="D937">
            <v>4.33</v>
          </cell>
          <cell r="E937">
            <v>9.08</v>
          </cell>
          <cell r="F937">
            <v>13.41</v>
          </cell>
        </row>
        <row r="938">
          <cell r="A938">
            <v>72535</v>
          </cell>
          <cell r="B938" t="str">
            <v>TERMINAL DE PRESSAO 70 MMM2</v>
          </cell>
          <cell r="C938" t="str">
            <v>Un</v>
          </cell>
          <cell r="D938">
            <v>4.46</v>
          </cell>
          <cell r="E938">
            <v>10.220000000000001</v>
          </cell>
          <cell r="F938">
            <v>14.68</v>
          </cell>
        </row>
        <row r="939">
          <cell r="A939">
            <v>72538</v>
          </cell>
          <cell r="B939" t="str">
            <v>TERMINAL DE PRESSAO 95 MM2</v>
          </cell>
          <cell r="C939" t="str">
            <v>Un</v>
          </cell>
          <cell r="D939">
            <v>3.1</v>
          </cell>
          <cell r="E939">
            <v>10.220000000000001</v>
          </cell>
          <cell r="F939">
            <v>13.32</v>
          </cell>
        </row>
        <row r="940">
          <cell r="A940">
            <v>72545</v>
          </cell>
          <cell r="B940" t="str">
            <v>TERMINAL DE PRESSAO 120 MM2</v>
          </cell>
          <cell r="C940" t="str">
            <v>Un</v>
          </cell>
          <cell r="D940">
            <v>10.59</v>
          </cell>
          <cell r="E940">
            <v>10.220000000000001</v>
          </cell>
          <cell r="F940">
            <v>20.81</v>
          </cell>
        </row>
        <row r="941">
          <cell r="A941">
            <v>72550</v>
          </cell>
          <cell r="B941" t="str">
            <v>TERMINAL DE PRESSAO 150 MM2</v>
          </cell>
          <cell r="C941" t="str">
            <v>Un</v>
          </cell>
          <cell r="D941">
            <v>11.36</v>
          </cell>
          <cell r="E941">
            <v>11.36</v>
          </cell>
          <cell r="F941">
            <v>22.72</v>
          </cell>
        </row>
        <row r="942">
          <cell r="A942">
            <v>72556</v>
          </cell>
          <cell r="B942" t="str">
            <v>TOMADA LOGICA RJ-45 TIPO KEYSTONE JACK, CAT. 6</v>
          </cell>
          <cell r="C942" t="str">
            <v>Un</v>
          </cell>
          <cell r="D942">
            <v>23.42</v>
          </cell>
          <cell r="E942">
            <v>8.4</v>
          </cell>
          <cell r="F942">
            <v>31.82</v>
          </cell>
        </row>
        <row r="943">
          <cell r="A943">
            <v>72560</v>
          </cell>
          <cell r="B943" t="str">
            <v>TERMINAL PARA ELETROCALHA 50 X 50 MM</v>
          </cell>
          <cell r="C943" t="str">
            <v>Un</v>
          </cell>
          <cell r="D943">
            <v>3.18</v>
          </cell>
          <cell r="E943">
            <v>3.63</v>
          </cell>
          <cell r="F943">
            <v>6.81</v>
          </cell>
        </row>
        <row r="944">
          <cell r="A944">
            <v>72570</v>
          </cell>
          <cell r="B944" t="str">
            <v>TOMADA HEXAGONAL 2P + T - 10A - 250V (LINHA X OU EQUIVALENTE)</v>
          </cell>
          <cell r="C944" t="str">
            <v>Un</v>
          </cell>
          <cell r="D944">
            <v>6.84</v>
          </cell>
          <cell r="E944">
            <v>6.59</v>
          </cell>
          <cell r="F944">
            <v>13.43</v>
          </cell>
        </row>
        <row r="945">
          <cell r="A945">
            <v>72575</v>
          </cell>
          <cell r="B945" t="str">
            <v>TOMADA HEXAGONAL 2P + T - 20A - 250V (LINHA X OU EQUIVALENTE)</v>
          </cell>
          <cell r="C945" t="str">
            <v>Un</v>
          </cell>
          <cell r="D945">
            <v>8.5</v>
          </cell>
          <cell r="E945">
            <v>6.59</v>
          </cell>
          <cell r="F945">
            <v>15.09</v>
          </cell>
        </row>
        <row r="946">
          <cell r="A946">
            <v>72578</v>
          </cell>
          <cell r="B946" t="str">
            <v>TOMADA HEXAGONAL 2P + T - 10A - 250V</v>
          </cell>
          <cell r="C946" t="str">
            <v>Un</v>
          </cell>
          <cell r="D946">
            <v>6.69</v>
          </cell>
          <cell r="E946">
            <v>6.59</v>
          </cell>
          <cell r="F946">
            <v>13.28</v>
          </cell>
        </row>
        <row r="947">
          <cell r="A947">
            <v>72579</v>
          </cell>
          <cell r="B947" t="str">
            <v>TOMADA HEXAGONAL DUPLA 2P + T - 10A - 250V</v>
          </cell>
          <cell r="C947" t="str">
            <v>un</v>
          </cell>
          <cell r="D947">
            <v>14.6</v>
          </cell>
          <cell r="E947">
            <v>7.26</v>
          </cell>
          <cell r="F947">
            <v>21.86</v>
          </cell>
        </row>
        <row r="948">
          <cell r="A948">
            <v>72585</v>
          </cell>
          <cell r="B948" t="str">
            <v>TOMADA HEXAGONAL 2P + T - 20A - 250V</v>
          </cell>
          <cell r="C948" t="str">
            <v>Un</v>
          </cell>
          <cell r="D948">
            <v>6.83</v>
          </cell>
          <cell r="E948">
            <v>6.59</v>
          </cell>
          <cell r="F948">
            <v>13.42</v>
          </cell>
        </row>
        <row r="949">
          <cell r="A949">
            <v>72591</v>
          </cell>
          <cell r="B949" t="str">
            <v>TOMADA TELEFÔNICA RJ-11</v>
          </cell>
          <cell r="C949" t="str">
            <v>Un</v>
          </cell>
          <cell r="D949">
            <v>11.06</v>
          </cell>
          <cell r="E949">
            <v>8.4</v>
          </cell>
          <cell r="F949">
            <v>19.46</v>
          </cell>
        </row>
        <row r="950">
          <cell r="A950">
            <v>72596</v>
          </cell>
          <cell r="B950" t="str">
            <v>TOMADA LÓGICA RJ-45 CAT. 6 (LINHA X OU EQUIVALENTE)</v>
          </cell>
          <cell r="C950" t="str">
            <v>Un</v>
          </cell>
          <cell r="D950">
            <v>11.75</v>
          </cell>
          <cell r="E950">
            <v>8.4</v>
          </cell>
          <cell r="F950">
            <v>20.149999999999999</v>
          </cell>
        </row>
        <row r="951">
          <cell r="A951">
            <v>72600</v>
          </cell>
          <cell r="B951" t="str">
            <v>TRANSFORMADOR TRIFASICO 75 KVA 13,8KV - A ÓLEO</v>
          </cell>
          <cell r="C951" t="str">
            <v>Un</v>
          </cell>
          <cell r="D951">
            <v>7700</v>
          </cell>
          <cell r="E951">
            <v>90.8</v>
          </cell>
          <cell r="F951">
            <v>7790.8</v>
          </cell>
        </row>
        <row r="952">
          <cell r="A952">
            <v>72601</v>
          </cell>
          <cell r="B952" t="str">
            <v>TRANSFORMADOR TRIFASICO 150 KVA 13,8KV - A ÓLEO</v>
          </cell>
          <cell r="C952" t="str">
            <v>Un</v>
          </cell>
          <cell r="D952">
            <v>12150</v>
          </cell>
          <cell r="E952">
            <v>90.8</v>
          </cell>
          <cell r="F952">
            <v>12240.8</v>
          </cell>
        </row>
        <row r="953">
          <cell r="A953">
            <v>72611</v>
          </cell>
          <cell r="B953" t="str">
            <v>TRANSFORMADOR TRIFASICO 112,5 KVA 13,8KV - A ÓLEO</v>
          </cell>
          <cell r="C953" t="str">
            <v>Un</v>
          </cell>
          <cell r="D953">
            <v>9850</v>
          </cell>
          <cell r="E953">
            <v>90.8</v>
          </cell>
          <cell r="F953">
            <v>9940.7999999999993</v>
          </cell>
        </row>
        <row r="954">
          <cell r="A954">
            <v>72612</v>
          </cell>
          <cell r="B954" t="str">
            <v>TRANSFORMADOR TRIFASICO 225 KVA, 13,8 KV - A ÓLEO</v>
          </cell>
          <cell r="C954" t="str">
            <v>Un</v>
          </cell>
          <cell r="D954">
            <v>16900</v>
          </cell>
          <cell r="E954">
            <v>113.5</v>
          </cell>
          <cell r="F954">
            <v>17013.5</v>
          </cell>
        </row>
        <row r="955">
          <cell r="A955">
            <v>72613</v>
          </cell>
          <cell r="B955" t="str">
            <v>TRANSFORMADOR TRIFASICO 300 KVA,13,8 KV - SECO</v>
          </cell>
          <cell r="C955" t="str">
            <v>Un</v>
          </cell>
          <cell r="D955">
            <v>28749</v>
          </cell>
          <cell r="E955">
            <v>136.19999999999999</v>
          </cell>
          <cell r="F955">
            <v>28885.200000000001</v>
          </cell>
        </row>
        <row r="956">
          <cell r="A956">
            <v>72614</v>
          </cell>
          <cell r="B956" t="str">
            <v>TRANSFORMADOR TRIFASICO 500 KVA, 13,8 KV - SECO</v>
          </cell>
          <cell r="C956" t="str">
            <v>Un</v>
          </cell>
          <cell r="D956">
            <v>37670</v>
          </cell>
          <cell r="E956">
            <v>136.19999999999999</v>
          </cell>
          <cell r="F956">
            <v>37806.199999999997</v>
          </cell>
        </row>
        <row r="957">
          <cell r="A957">
            <v>72618</v>
          </cell>
          <cell r="B957" t="str">
            <v>TRANSFORMADOR DE CORRENTE RELAÇÃO 200:5 A</v>
          </cell>
          <cell r="C957" t="str">
            <v>un</v>
          </cell>
          <cell r="D957">
            <v>54.87</v>
          </cell>
          <cell r="E957">
            <v>7.57</v>
          </cell>
          <cell r="F957">
            <v>62.44</v>
          </cell>
        </row>
        <row r="958">
          <cell r="A958">
            <v>72619</v>
          </cell>
          <cell r="B958" t="str">
            <v>TRANSFORMADOR DE CORRENTE RELAÇÃO 400:5 A</v>
          </cell>
          <cell r="C958" t="str">
            <v>Un</v>
          </cell>
          <cell r="D958">
            <v>60.1</v>
          </cell>
          <cell r="E958">
            <v>7.57</v>
          </cell>
          <cell r="F958">
            <v>67.67</v>
          </cell>
        </row>
        <row r="959">
          <cell r="A959">
            <v>72620</v>
          </cell>
          <cell r="B959" t="str">
            <v>TRANSFORMADOR DE CORRENTE RELAÇÃO 600:5 A</v>
          </cell>
          <cell r="C959" t="str">
            <v>Un</v>
          </cell>
          <cell r="D959">
            <v>69.38</v>
          </cell>
          <cell r="E959">
            <v>7.57</v>
          </cell>
          <cell r="F959">
            <v>76.95</v>
          </cell>
        </row>
        <row r="960">
          <cell r="A960">
            <v>72621</v>
          </cell>
          <cell r="B960" t="str">
            <v>TRANSFORMADOR DE CORRENTE RELAÇÃO 800:5 A</v>
          </cell>
          <cell r="C960" t="str">
            <v>un</v>
          </cell>
          <cell r="D960">
            <v>248.85</v>
          </cell>
          <cell r="E960">
            <v>7.57</v>
          </cell>
          <cell r="F960">
            <v>256.42</v>
          </cell>
        </row>
        <row r="961">
          <cell r="A961">
            <v>72630</v>
          </cell>
          <cell r="B961" t="str">
            <v>TRILHO OU SUPORTE P/BORNE TERMINAL</v>
          </cell>
          <cell r="C961" t="str">
            <v>M</v>
          </cell>
          <cell r="D961">
            <v>9.39</v>
          </cell>
          <cell r="E961">
            <v>6.82</v>
          </cell>
          <cell r="F961">
            <v>16.21</v>
          </cell>
        </row>
        <row r="962">
          <cell r="A962">
            <v>72637</v>
          </cell>
          <cell r="B962" t="str">
            <v>TUBO FERRO GALVANIZADO DIAM. 1.1/2"</v>
          </cell>
          <cell r="C962" t="str">
            <v>M</v>
          </cell>
          <cell r="D962">
            <v>36.46</v>
          </cell>
          <cell r="E962">
            <v>14.08</v>
          </cell>
          <cell r="F962">
            <v>50.54</v>
          </cell>
        </row>
        <row r="963">
          <cell r="A963">
            <v>72638</v>
          </cell>
          <cell r="B963" t="str">
            <v>TUBO (CARTUCHO) DE FENOLITE</v>
          </cell>
          <cell r="C963" t="str">
            <v>Un</v>
          </cell>
          <cell r="D963">
            <v>9.81</v>
          </cell>
          <cell r="E963">
            <v>3.63</v>
          </cell>
          <cell r="F963">
            <v>13.44</v>
          </cell>
        </row>
        <row r="964">
          <cell r="A964">
            <v>72660</v>
          </cell>
          <cell r="B964" t="str">
            <v>VERGALHAO ROSCA TOTAL D=1/4"</v>
          </cell>
          <cell r="C964" t="str">
            <v>M</v>
          </cell>
          <cell r="D964">
            <v>3.04</v>
          </cell>
          <cell r="E964">
            <v>5.45</v>
          </cell>
          <cell r="F964">
            <v>8.49</v>
          </cell>
        </row>
        <row r="965">
          <cell r="A965">
            <v>72661</v>
          </cell>
          <cell r="B965" t="str">
            <v>VERGALHAO ROSCA TOTAL D=5/16"</v>
          </cell>
          <cell r="C965" t="str">
            <v>M</v>
          </cell>
          <cell r="D965">
            <v>3.92</v>
          </cell>
          <cell r="E965">
            <v>5.45</v>
          </cell>
          <cell r="F965">
            <v>9.3699999999999992</v>
          </cell>
        </row>
        <row r="966">
          <cell r="A966">
            <v>170</v>
          </cell>
          <cell r="B966" t="str">
            <v>INSTALAÇÕES HIDRO-SANITÁRIAS</v>
          </cell>
        </row>
        <row r="967">
          <cell r="A967">
            <v>80000</v>
          </cell>
          <cell r="B967" t="str">
            <v>INSTALAÇÕES HIDROSSANITÁRIAS</v>
          </cell>
          <cell r="C967" t="str">
            <v>S/U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80500</v>
          </cell>
          <cell r="B968" t="str">
            <v>L O U C A S  E  M E T A I S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80501</v>
          </cell>
          <cell r="B969" t="str">
            <v>V A S O  S A N I T A R I O / A C E S S O R I O S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80502</v>
          </cell>
          <cell r="B970" t="str">
            <v>VASO SANITARIO</v>
          </cell>
          <cell r="C970" t="str">
            <v>Un</v>
          </cell>
          <cell r="D970">
            <v>83.95</v>
          </cell>
          <cell r="E970">
            <v>42.91</v>
          </cell>
          <cell r="F970">
            <v>126.86</v>
          </cell>
        </row>
        <row r="971">
          <cell r="A971">
            <v>80503</v>
          </cell>
          <cell r="B971" t="str">
            <v>VASO SANITÁRIO PARA P.N.E. SEM ABERTURA FRONTAL</v>
          </cell>
          <cell r="C971" t="str">
            <v>un</v>
          </cell>
          <cell r="D971">
            <v>242.52</v>
          </cell>
          <cell r="E971">
            <v>42.91</v>
          </cell>
          <cell r="F971">
            <v>285.43</v>
          </cell>
        </row>
        <row r="972">
          <cell r="A972">
            <v>80504</v>
          </cell>
          <cell r="B972" t="str">
            <v>VASO SANITÁRIO COM CAIXA ACOPLADA COM DUPLO ACIONAMENTO - COMPLETO
EXCLUSO O ASSENTO</v>
          </cell>
          <cell r="C972" t="str">
            <v>Un</v>
          </cell>
          <cell r="D972">
            <v>215.35</v>
          </cell>
          <cell r="E972">
            <v>54.48</v>
          </cell>
          <cell r="F972">
            <v>269.83</v>
          </cell>
        </row>
        <row r="973">
          <cell r="A973">
            <v>80505</v>
          </cell>
          <cell r="B973" t="str">
            <v>VASO SANITÁRIO PARA P.N.E. COM CAIXA ACOPLADA COM DUPLO ACIONAMENTO -
COMPLETO EXCLUSO O ASSENTO</v>
          </cell>
          <cell r="C973" t="str">
            <v>un</v>
          </cell>
          <cell r="D973">
            <v>425.24</v>
          </cell>
          <cell r="E973">
            <v>54.48</v>
          </cell>
          <cell r="F973">
            <v>479.72</v>
          </cell>
        </row>
        <row r="974">
          <cell r="A974">
            <v>80508</v>
          </cell>
          <cell r="B974" t="str">
            <v>BACIA TURCA COM TUBO DE LIGAÇÃO</v>
          </cell>
          <cell r="C974" t="str">
            <v>Un</v>
          </cell>
          <cell r="D974">
            <v>256.27</v>
          </cell>
          <cell r="E974">
            <v>45.4</v>
          </cell>
          <cell r="F974">
            <v>301.67</v>
          </cell>
        </row>
        <row r="975">
          <cell r="A975">
            <v>80510</v>
          </cell>
          <cell r="B975" t="str">
            <v>ANEL DE VEDAÇÃO PARA VASO SANITÁRIO</v>
          </cell>
          <cell r="C975" t="str">
            <v>Un</v>
          </cell>
          <cell r="D975">
            <v>8.39</v>
          </cell>
          <cell r="E975">
            <v>3.4</v>
          </cell>
          <cell r="F975">
            <v>11.79</v>
          </cell>
        </row>
        <row r="976">
          <cell r="A976">
            <v>80511</v>
          </cell>
          <cell r="B976" t="str">
            <v>CAIXA DE DESCARGA EXTERNA</v>
          </cell>
          <cell r="C976" t="str">
            <v>Un</v>
          </cell>
          <cell r="D976">
            <v>29.86</v>
          </cell>
          <cell r="E976">
            <v>22.7</v>
          </cell>
          <cell r="F976">
            <v>52.56</v>
          </cell>
        </row>
        <row r="977">
          <cell r="A977">
            <v>80512</v>
          </cell>
          <cell r="B977" t="str">
            <v>TUBO DE DESCIDA PARA CAIXA DE DESCARGA ( LONGO 1 1/4" )</v>
          </cell>
          <cell r="C977" t="str">
            <v>Un</v>
          </cell>
          <cell r="D977">
            <v>10</v>
          </cell>
          <cell r="E977">
            <v>7.26</v>
          </cell>
          <cell r="F977">
            <v>17.260000000000002</v>
          </cell>
        </row>
        <row r="978">
          <cell r="A978">
            <v>80513</v>
          </cell>
          <cell r="B978" t="str">
            <v>TUBO PARA VÁLVULA DE DESCARGA ( CURTO 1.1/4" )</v>
          </cell>
          <cell r="C978" t="str">
            <v>Un</v>
          </cell>
          <cell r="D978">
            <v>5.5</v>
          </cell>
          <cell r="E978">
            <v>7.26</v>
          </cell>
          <cell r="F978">
            <v>12.76</v>
          </cell>
        </row>
        <row r="979">
          <cell r="A979">
            <v>80514</v>
          </cell>
          <cell r="B979" t="str">
            <v>TUBO DE LIGACAO PVC CROMADO 1.1/2" / ESPUDE  - (ENTRADA)</v>
          </cell>
          <cell r="C979" t="str">
            <v>Un</v>
          </cell>
          <cell r="D979">
            <v>20.260000000000002</v>
          </cell>
          <cell r="E979">
            <v>3.18</v>
          </cell>
          <cell r="F979">
            <v>23.44</v>
          </cell>
        </row>
        <row r="980">
          <cell r="A980">
            <v>80515</v>
          </cell>
          <cell r="B980" t="str">
            <v>VÁLVULA DE DESCARGA DUPLO ACIONAMENTO COM ACABAMENTO CROMADO</v>
          </cell>
          <cell r="C980" t="str">
            <v>Un</v>
          </cell>
          <cell r="D980">
            <v>120.09</v>
          </cell>
          <cell r="E980">
            <v>36.96</v>
          </cell>
          <cell r="F980">
            <v>157.05000000000001</v>
          </cell>
        </row>
        <row r="981">
          <cell r="A981">
            <v>80517</v>
          </cell>
          <cell r="B981" t="str">
            <v>VÁLVULA DE DESCARGA DUPLO ACIONAMENTO COM ACABAMENTO CROMADO
ANTIVANDALISMO</v>
          </cell>
          <cell r="C981" t="str">
            <v>Un</v>
          </cell>
          <cell r="D981">
            <v>174.66</v>
          </cell>
          <cell r="E981">
            <v>36.96</v>
          </cell>
          <cell r="F981">
            <v>211.62</v>
          </cell>
        </row>
        <row r="982">
          <cell r="A982">
            <v>80518</v>
          </cell>
          <cell r="B982" t="str">
            <v>VÁLVULA DE DESCARGA COM SISTEMA PASSANTE EM POLÍMERO - OPÇÃO ECONÔMICA (
ALTA SEGURANÇA)</v>
          </cell>
          <cell r="C982" t="str">
            <v>Un</v>
          </cell>
          <cell r="D982">
            <v>63.96</v>
          </cell>
          <cell r="E982">
            <v>49.49</v>
          </cell>
          <cell r="F982">
            <v>113.45</v>
          </cell>
        </row>
        <row r="983">
          <cell r="A983">
            <v>80519</v>
          </cell>
          <cell r="B983" t="str">
            <v>VÁLVULA DE DESCARGA PARA P.N.E. COM ACABAMENTO CROMADO ANTIVANDALISMO</v>
          </cell>
          <cell r="C983" t="str">
            <v>un</v>
          </cell>
          <cell r="D983">
            <v>353.91</v>
          </cell>
          <cell r="E983">
            <v>36.96</v>
          </cell>
          <cell r="F983">
            <v>390.87</v>
          </cell>
        </row>
        <row r="984">
          <cell r="A984">
            <v>80520</v>
          </cell>
          <cell r="B984" t="str">
            <v>CONJUNTO DE FIXACAO P/VASO SANITARIO (PAR)</v>
          </cell>
          <cell r="C984" t="str">
            <v>CJ</v>
          </cell>
          <cell r="D984">
            <v>3.45</v>
          </cell>
          <cell r="E984">
            <v>4.54</v>
          </cell>
          <cell r="F984">
            <v>7.99</v>
          </cell>
        </row>
        <row r="985">
          <cell r="A985">
            <v>80526</v>
          </cell>
          <cell r="B985" t="str">
            <v>ASSENTO EM POLIPROPILENO COM SISTEMA DE FECHAMENTO SUAVE PARA VASO
SANITÁRIO</v>
          </cell>
          <cell r="C985" t="str">
            <v>Un</v>
          </cell>
          <cell r="D985">
            <v>85.67</v>
          </cell>
          <cell r="E985">
            <v>3.4</v>
          </cell>
          <cell r="F985">
            <v>89.07</v>
          </cell>
        </row>
        <row r="986">
          <cell r="A986">
            <v>80530</v>
          </cell>
          <cell r="B986" t="str">
            <v>PORTA PAPEL HIGIÊNICO EM LOUÇA - EMBUTIR</v>
          </cell>
          <cell r="C986" t="str">
            <v>Un</v>
          </cell>
          <cell r="D986">
            <v>21.13</v>
          </cell>
          <cell r="E986">
            <v>11.36</v>
          </cell>
          <cell r="F986">
            <v>32.49</v>
          </cell>
        </row>
        <row r="987">
          <cell r="A987">
            <v>80532</v>
          </cell>
          <cell r="B987" t="str">
            <v>PORTA PAPEL HIGIÊNICO EM METAL/ACABAMENTO CROMADO</v>
          </cell>
          <cell r="C987" t="str">
            <v>Un</v>
          </cell>
          <cell r="D987">
            <v>12.1</v>
          </cell>
          <cell r="E987">
            <v>7.94</v>
          </cell>
          <cell r="F987">
            <v>20.04</v>
          </cell>
        </row>
        <row r="988">
          <cell r="A988">
            <v>80540</v>
          </cell>
          <cell r="B988" t="str">
            <v>L A V A T O R I O / A C E S S O R I O S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80541</v>
          </cell>
          <cell r="B989" t="str">
            <v>LAVATÓRIO MÉDIO COM COLUNA</v>
          </cell>
          <cell r="C989" t="str">
            <v>Un</v>
          </cell>
          <cell r="D989">
            <v>72.84</v>
          </cell>
          <cell r="E989">
            <v>39.5</v>
          </cell>
          <cell r="F989">
            <v>112.34</v>
          </cell>
        </row>
        <row r="990">
          <cell r="A990">
            <v>80542</v>
          </cell>
          <cell r="B990" t="str">
            <v>LAVATÓRIO MÉDIO SEM COLUNA</v>
          </cell>
          <cell r="C990" t="str">
            <v>Un</v>
          </cell>
          <cell r="D990">
            <v>42.52</v>
          </cell>
          <cell r="E990">
            <v>37.229999999999997</v>
          </cell>
          <cell r="F990">
            <v>79.75</v>
          </cell>
        </row>
        <row r="991">
          <cell r="A991">
            <v>80543</v>
          </cell>
          <cell r="B991" t="str">
            <v>LAVATÓRIO DE CANTO SEM COLUNA</v>
          </cell>
          <cell r="C991" t="str">
            <v>un</v>
          </cell>
          <cell r="D991">
            <v>68.260000000000005</v>
          </cell>
          <cell r="E991">
            <v>37.229999999999997</v>
          </cell>
          <cell r="F991">
            <v>105.49</v>
          </cell>
        </row>
        <row r="992">
          <cell r="A992">
            <v>80550</v>
          </cell>
          <cell r="B992" t="str">
            <v>FIXACAO P/LAVATORIO (PAR)</v>
          </cell>
          <cell r="C992" t="str">
            <v>PAR</v>
          </cell>
          <cell r="D992">
            <v>2.59</v>
          </cell>
          <cell r="E992">
            <v>3.4</v>
          </cell>
          <cell r="F992">
            <v>5.99</v>
          </cell>
        </row>
        <row r="993">
          <cell r="A993">
            <v>80555</v>
          </cell>
          <cell r="B993" t="str">
            <v>LIGAÇÃO FLEXÍVEL METÁLICA DIAM.1/2"(ENGATE)</v>
          </cell>
          <cell r="C993" t="str">
            <v>Un</v>
          </cell>
          <cell r="D993">
            <v>15.87</v>
          </cell>
          <cell r="E993">
            <v>5.68</v>
          </cell>
          <cell r="F993">
            <v>21.55</v>
          </cell>
        </row>
        <row r="994">
          <cell r="A994">
            <v>80556</v>
          </cell>
          <cell r="B994" t="str">
            <v>LIGAÇÃO FLEXÍVEL PVC DIAM.1/2" (ENGATE)</v>
          </cell>
          <cell r="C994" t="str">
            <v>Un</v>
          </cell>
          <cell r="D994">
            <v>3.04</v>
          </cell>
          <cell r="E994">
            <v>5.68</v>
          </cell>
          <cell r="F994">
            <v>8.7200000000000006</v>
          </cell>
        </row>
        <row r="995">
          <cell r="A995">
            <v>80560</v>
          </cell>
          <cell r="B995" t="str">
            <v>SIFAO P/LAVATORIO METALICO DIAM.1"X1.1/2"</v>
          </cell>
          <cell r="C995" t="str">
            <v>Un</v>
          </cell>
          <cell r="D995">
            <v>81.37</v>
          </cell>
          <cell r="E995">
            <v>8.17</v>
          </cell>
          <cell r="F995">
            <v>89.54</v>
          </cell>
        </row>
        <row r="996">
          <cell r="A996">
            <v>80561</v>
          </cell>
          <cell r="B996" t="str">
            <v>SIFAO P/LAVATORIO PVC DIAM.1"X1.1/2"</v>
          </cell>
          <cell r="C996" t="str">
            <v>Un</v>
          </cell>
          <cell r="D996">
            <v>7.12</v>
          </cell>
          <cell r="E996">
            <v>8.17</v>
          </cell>
          <cell r="F996">
            <v>15.29</v>
          </cell>
        </row>
        <row r="997">
          <cell r="A997">
            <v>80562</v>
          </cell>
          <cell r="B997" t="str">
            <v>SIFAO FLEXIVEL UNIVERSAL ( SANFONADO) EM PVC PARA LAVATORIO</v>
          </cell>
          <cell r="C997" t="str">
            <v>Un</v>
          </cell>
          <cell r="D997">
            <v>7.13</v>
          </cell>
          <cell r="E997">
            <v>8.17</v>
          </cell>
          <cell r="F997">
            <v>15.3</v>
          </cell>
        </row>
        <row r="998">
          <cell r="A998">
            <v>80563</v>
          </cell>
          <cell r="B998" t="str">
            <v>SIFAO P/LAVATORIO PVC CROMADO DIAM.1"X1.1/2"</v>
          </cell>
          <cell r="C998" t="str">
            <v>Un</v>
          </cell>
          <cell r="D998">
            <v>31.56</v>
          </cell>
          <cell r="E998">
            <v>8.17</v>
          </cell>
          <cell r="F998">
            <v>39.729999999999997</v>
          </cell>
        </row>
        <row r="999">
          <cell r="A999">
            <v>80564</v>
          </cell>
          <cell r="B999" t="str">
            <v>SIFAO FLEXIVEL UNIVERSAL ( SANFONADO) EM PVC CROMADO PARA LAVATORIO</v>
          </cell>
          <cell r="C999" t="str">
            <v>un</v>
          </cell>
          <cell r="D999">
            <v>29.13</v>
          </cell>
          <cell r="E999">
            <v>8.17</v>
          </cell>
          <cell r="F999">
            <v>37.299999999999997</v>
          </cell>
        </row>
        <row r="1000">
          <cell r="A1000">
            <v>80570</v>
          </cell>
          <cell r="B1000" t="str">
            <v>TORNEIRA DE MESA PARA LAVATÓRIO DIÂMETRO DE 1/2"</v>
          </cell>
          <cell r="C1000" t="str">
            <v>Un</v>
          </cell>
          <cell r="D1000">
            <v>32.4</v>
          </cell>
          <cell r="E1000">
            <v>4.54</v>
          </cell>
          <cell r="F1000">
            <v>36.94</v>
          </cell>
        </row>
        <row r="1001">
          <cell r="A1001">
            <v>80572</v>
          </cell>
          <cell r="B1001" t="str">
            <v>TORNEIRA DE MESA COM FECHAMENTO AUTOMÁTICO TEMPORIZADO PARA LAVATÓRIO
DIÂMETRO DE 1/2"</v>
          </cell>
          <cell r="C1001" t="str">
            <v>un</v>
          </cell>
          <cell r="D1001">
            <v>116.61</v>
          </cell>
          <cell r="E1001">
            <v>4.54</v>
          </cell>
          <cell r="F1001">
            <v>121.15</v>
          </cell>
        </row>
        <row r="1002">
          <cell r="A1002">
            <v>80573</v>
          </cell>
          <cell r="B1002" t="str">
            <v>TORNEIRA DE MESA PARA P.N.E. COM FECHAMENTO AUTOMÁTICO TEMPORIZADO PARA
LAVATÓRIO DIÂMETRO DE 1/2"</v>
          </cell>
          <cell r="C1002" t="str">
            <v>un</v>
          </cell>
          <cell r="D1002">
            <v>264.56</v>
          </cell>
          <cell r="E1002">
            <v>4.54</v>
          </cell>
          <cell r="F1002">
            <v>269.10000000000002</v>
          </cell>
        </row>
        <row r="1003">
          <cell r="A1003">
            <v>80580</v>
          </cell>
          <cell r="B1003" t="str">
            <v>VALVULA P/LAVATORIO OU BEBEDOURO METALICO DIAMETRO 1"</v>
          </cell>
          <cell r="C1003" t="str">
            <v>Un</v>
          </cell>
          <cell r="D1003">
            <v>18.64</v>
          </cell>
          <cell r="E1003">
            <v>3.4</v>
          </cell>
          <cell r="F1003">
            <v>22.04</v>
          </cell>
        </row>
        <row r="1004">
          <cell r="A1004">
            <v>80587</v>
          </cell>
          <cell r="B1004" t="str">
            <v>CUBA DE LOUÇA DE EMBUTIR REDONDA</v>
          </cell>
          <cell r="C1004" t="str">
            <v>un</v>
          </cell>
          <cell r="D1004">
            <v>37.64</v>
          </cell>
          <cell r="E1004">
            <v>8.85</v>
          </cell>
          <cell r="F1004">
            <v>46.49</v>
          </cell>
        </row>
        <row r="1005">
          <cell r="A1005">
            <v>80590</v>
          </cell>
          <cell r="B1005" t="str">
            <v>CUBA DE LOUCA DE EMBUTIR OVAL MÉDIA</v>
          </cell>
          <cell r="C1005" t="str">
            <v>Un</v>
          </cell>
          <cell r="D1005">
            <v>40.07</v>
          </cell>
          <cell r="E1005">
            <v>8.85</v>
          </cell>
          <cell r="F1005">
            <v>48.92</v>
          </cell>
        </row>
        <row r="1006">
          <cell r="A1006">
            <v>80600</v>
          </cell>
          <cell r="B1006" t="str">
            <v>M I C T O R I O/A C E S S O R I O S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80601</v>
          </cell>
          <cell r="B1007" t="str">
            <v>MICTORIO DE LOUCA C/SIFAO INTEGRADO</v>
          </cell>
          <cell r="C1007" t="str">
            <v>Un</v>
          </cell>
          <cell r="D1007">
            <v>152.9</v>
          </cell>
          <cell r="E1007">
            <v>39.72</v>
          </cell>
          <cell r="F1007">
            <v>192.62</v>
          </cell>
        </row>
        <row r="1008">
          <cell r="A1008">
            <v>80610</v>
          </cell>
          <cell r="B1008" t="str">
            <v>KIT FERR.P/MICT.LOUCA (ESPUDE,CONEXÃO ENTR.PARAFUSOS)</v>
          </cell>
          <cell r="C1008" t="str">
            <v>Un</v>
          </cell>
          <cell r="D1008">
            <v>55.48</v>
          </cell>
          <cell r="E1008">
            <v>20.440000000000001</v>
          </cell>
          <cell r="F1008">
            <v>75.92</v>
          </cell>
        </row>
        <row r="1009">
          <cell r="A1009">
            <v>80613</v>
          </cell>
          <cell r="B1009" t="str">
            <v>SIFÃO METÁLICO 1 1/2" X 2" P/MICTÓRIO</v>
          </cell>
          <cell r="C1009" t="str">
            <v>Un</v>
          </cell>
          <cell r="D1009">
            <v>74.040000000000006</v>
          </cell>
          <cell r="E1009">
            <v>8.17</v>
          </cell>
          <cell r="F1009">
            <v>82.21</v>
          </cell>
        </row>
        <row r="1010">
          <cell r="A1010">
            <v>80620</v>
          </cell>
          <cell r="B1010" t="str">
            <v>VÁLVULA PVC DE 1" P/MICTÓRIO TIPO COCHO</v>
          </cell>
          <cell r="C1010" t="str">
            <v>Un</v>
          </cell>
          <cell r="D1010">
            <v>7.55</v>
          </cell>
          <cell r="E1010">
            <v>3.4</v>
          </cell>
          <cell r="F1010">
            <v>10.95</v>
          </cell>
        </row>
        <row r="1011">
          <cell r="A1011">
            <v>80621</v>
          </cell>
          <cell r="B1011" t="str">
            <v>VÁLVULA DE DESCARGA PARA MICTÓRIO DIÂMETRO 1/2" FECHAMENTO AUTOMÁTICO
TEMPORIZADO</v>
          </cell>
          <cell r="C1011" t="str">
            <v>Un</v>
          </cell>
          <cell r="D1011">
            <v>144.09</v>
          </cell>
          <cell r="E1011">
            <v>13.85</v>
          </cell>
          <cell r="F1011">
            <v>157.94</v>
          </cell>
        </row>
        <row r="1012">
          <cell r="A1012">
            <v>80650</v>
          </cell>
          <cell r="B1012" t="str">
            <v>P I A / A C E S S O R I O S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80651</v>
          </cell>
          <cell r="B1013" t="str">
            <v>PIA MÁRMORE/GRANITO SINTÉTICO 1,20X0,54 M</v>
          </cell>
          <cell r="C1013" t="str">
            <v>Un</v>
          </cell>
          <cell r="D1013">
            <v>127.5</v>
          </cell>
          <cell r="E1013">
            <v>54.48</v>
          </cell>
          <cell r="F1013">
            <v>181.98</v>
          </cell>
        </row>
        <row r="1014">
          <cell r="A1014">
            <v>80652</v>
          </cell>
          <cell r="B1014" t="str">
            <v>PIA MÁRMORE/GRANITO SINTÉTICO 2,00 X 0,54 M</v>
          </cell>
          <cell r="C1014" t="str">
            <v>Un</v>
          </cell>
          <cell r="D1014">
            <v>209.91</v>
          </cell>
          <cell r="E1014">
            <v>90.8</v>
          </cell>
          <cell r="F1014">
            <v>300.70999999999998</v>
          </cell>
        </row>
        <row r="1015">
          <cell r="A1015">
            <v>80656</v>
          </cell>
          <cell r="B1015" t="str">
            <v>TORNEIRA DE MESA PARA PIA DIÂMETRO DE 1/2" - BICA MÓVEL</v>
          </cell>
          <cell r="C1015" t="str">
            <v>un</v>
          </cell>
          <cell r="D1015">
            <v>54.49</v>
          </cell>
          <cell r="E1015">
            <v>4.54</v>
          </cell>
          <cell r="F1015">
            <v>59.03</v>
          </cell>
        </row>
        <row r="1016">
          <cell r="A1016">
            <v>80660</v>
          </cell>
          <cell r="B1016" t="str">
            <v>TORNEIRA DE PAREDE PARA PIA OU BEBEDOURO DIÂMETRO DE 1/2" E 3/4"</v>
          </cell>
          <cell r="C1016" t="str">
            <v>Un</v>
          </cell>
          <cell r="D1016">
            <v>57.89</v>
          </cell>
          <cell r="E1016">
            <v>4.54</v>
          </cell>
          <cell r="F1016">
            <v>62.43</v>
          </cell>
        </row>
        <row r="1017">
          <cell r="A1017">
            <v>80670</v>
          </cell>
          <cell r="B1017" t="str">
            <v>SIFAO P/PIA 1.1/2" X 2" METAL</v>
          </cell>
          <cell r="C1017" t="str">
            <v>Un</v>
          </cell>
          <cell r="D1017">
            <v>74.08</v>
          </cell>
          <cell r="E1017">
            <v>8.17</v>
          </cell>
          <cell r="F1017">
            <v>82.25</v>
          </cell>
        </row>
        <row r="1018">
          <cell r="A1018">
            <v>80671</v>
          </cell>
          <cell r="B1018" t="str">
            <v>SIFAO PVC P/PIA 1.1/2" X 2"</v>
          </cell>
          <cell r="C1018" t="str">
            <v>Un</v>
          </cell>
          <cell r="D1018">
            <v>7.12</v>
          </cell>
          <cell r="E1018">
            <v>8.17</v>
          </cell>
          <cell r="F1018">
            <v>15.29</v>
          </cell>
        </row>
        <row r="1019">
          <cell r="A1019">
            <v>80672</v>
          </cell>
          <cell r="B1019" t="str">
            <v>SIFAO P/PIA 1.1/2"X2" PVC CROMADO</v>
          </cell>
          <cell r="C1019" t="str">
            <v>Un</v>
          </cell>
          <cell r="D1019">
            <v>30.02</v>
          </cell>
          <cell r="E1019">
            <v>8.17</v>
          </cell>
          <cell r="F1019">
            <v>38.19</v>
          </cell>
        </row>
        <row r="1020">
          <cell r="A1020">
            <v>80680</v>
          </cell>
          <cell r="B1020" t="str">
            <v>VALVULA P/PIA TIPO AMERICANA DIAM.3.1/2" (METAL)</v>
          </cell>
          <cell r="C1020" t="str">
            <v>Un</v>
          </cell>
          <cell r="D1020">
            <v>42.77</v>
          </cell>
          <cell r="E1020">
            <v>5</v>
          </cell>
          <cell r="F1020">
            <v>47.77</v>
          </cell>
        </row>
        <row r="1021">
          <cell r="A1021">
            <v>80686</v>
          </cell>
          <cell r="B1021" t="str">
            <v>CUBA INOX 56X34X17CM E=0,6MM-AÇO 304 (CUBA Nº2)</v>
          </cell>
          <cell r="C1021" t="str">
            <v>Un</v>
          </cell>
          <cell r="D1021">
            <v>199.9</v>
          </cell>
          <cell r="E1021">
            <v>8.85</v>
          </cell>
          <cell r="F1021">
            <v>208.75</v>
          </cell>
        </row>
        <row r="1022">
          <cell r="A1022">
            <v>80687</v>
          </cell>
          <cell r="B1022" t="str">
            <v>CUBA INOX 35X40X15CM E=0,6MM-AÇO 304 (CUBA Nº 3)</v>
          </cell>
          <cell r="C1022" t="str">
            <v>Un</v>
          </cell>
          <cell r="D1022">
            <v>77.319999999999993</v>
          </cell>
          <cell r="E1022">
            <v>8.85</v>
          </cell>
          <cell r="F1022">
            <v>86.17</v>
          </cell>
        </row>
        <row r="1023">
          <cell r="A1023">
            <v>80688</v>
          </cell>
          <cell r="B1023" t="str">
            <v>CUBA INOX 46X30X15CM E=0,6MM-AÇO 304 (CUBA Nº 1)</v>
          </cell>
          <cell r="C1023" t="str">
            <v>Un</v>
          </cell>
          <cell r="D1023">
            <v>101.54</v>
          </cell>
          <cell r="E1023">
            <v>8.85</v>
          </cell>
          <cell r="F1023">
            <v>110.39</v>
          </cell>
        </row>
        <row r="1024">
          <cell r="A1024">
            <v>80689</v>
          </cell>
          <cell r="B1024" t="str">
            <v>CUBA INOX 50X40X20CM E=0,7MM-AÇO 304</v>
          </cell>
          <cell r="C1024" t="str">
            <v>Un</v>
          </cell>
          <cell r="D1024">
            <v>111.63</v>
          </cell>
          <cell r="E1024">
            <v>8.85</v>
          </cell>
          <cell r="F1024">
            <v>120.48</v>
          </cell>
        </row>
        <row r="1025">
          <cell r="A1025">
            <v>80693</v>
          </cell>
          <cell r="B1025" t="str">
            <v>TANQUE (PANELAO) INOX 60 X 70 X 40 CM CH.18</v>
          </cell>
          <cell r="C1025" t="str">
            <v>Un</v>
          </cell>
          <cell r="D1025">
            <v>890</v>
          </cell>
          <cell r="E1025">
            <v>11.36</v>
          </cell>
          <cell r="F1025">
            <v>901.36</v>
          </cell>
        </row>
        <row r="1026">
          <cell r="A1026">
            <v>80720</v>
          </cell>
          <cell r="B1026" t="str">
            <v>F I L T R O / C H U V E I R O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80721</v>
          </cell>
          <cell r="B1027" t="str">
            <v>CHUVEIRO ELÉTRICO EM PVC COM BRAÇO METÁLICO</v>
          </cell>
          <cell r="C1027" t="str">
            <v>Un</v>
          </cell>
          <cell r="D1027">
            <v>68.56</v>
          </cell>
          <cell r="E1027">
            <v>11.36</v>
          </cell>
          <cell r="F1027">
            <v>79.92</v>
          </cell>
        </row>
        <row r="1028">
          <cell r="A1028">
            <v>80723</v>
          </cell>
          <cell r="B1028" t="str">
            <v>CHUVEIRO PVC COM BRACO DE PVC (DUCHA FRIA)</v>
          </cell>
          <cell r="C1028" t="str">
            <v>Un</v>
          </cell>
          <cell r="D1028">
            <v>3.82</v>
          </cell>
          <cell r="E1028">
            <v>11.36</v>
          </cell>
          <cell r="F1028">
            <v>15.18</v>
          </cell>
        </row>
        <row r="1029">
          <cell r="A1029">
            <v>80725</v>
          </cell>
          <cell r="B1029" t="str">
            <v>CHUVEIRO METÁLICO COM BRAÇO METÁLICO ( DUCHA FRIA)</v>
          </cell>
          <cell r="C1029" t="str">
            <v>Un</v>
          </cell>
          <cell r="D1029">
            <v>55.46</v>
          </cell>
          <cell r="E1029">
            <v>11.36</v>
          </cell>
          <cell r="F1029">
            <v>66.819999999999993</v>
          </cell>
        </row>
        <row r="1030">
          <cell r="A1030">
            <v>80730</v>
          </cell>
          <cell r="B1030" t="str">
            <v>CABIDE TIPO GANCHO EM LOUÇA</v>
          </cell>
          <cell r="C1030" t="str">
            <v>Un</v>
          </cell>
          <cell r="D1030">
            <v>10.53</v>
          </cell>
          <cell r="E1030">
            <v>9.08</v>
          </cell>
          <cell r="F1030">
            <v>19.61</v>
          </cell>
        </row>
        <row r="1031">
          <cell r="A1031">
            <v>80732</v>
          </cell>
          <cell r="B1031" t="str">
            <v>PORTA TOALHA HASTE LONGA EM METAL/ACABAMENTO CROMADO</v>
          </cell>
          <cell r="C1031" t="str">
            <v>Un</v>
          </cell>
          <cell r="D1031">
            <v>27.29</v>
          </cell>
          <cell r="E1031">
            <v>7.94</v>
          </cell>
          <cell r="F1031">
            <v>35.229999999999997</v>
          </cell>
        </row>
        <row r="1032">
          <cell r="A1032">
            <v>80733</v>
          </cell>
          <cell r="B1032" t="str">
            <v>PORTA TOALHA HASTE CURTA EM METAL/ACABAMENTO CROMADO</v>
          </cell>
          <cell r="C1032" t="str">
            <v>Un</v>
          </cell>
          <cell r="D1032">
            <v>25.85</v>
          </cell>
          <cell r="E1032">
            <v>7.94</v>
          </cell>
          <cell r="F1032">
            <v>33.79</v>
          </cell>
        </row>
        <row r="1033">
          <cell r="A1033">
            <v>80740</v>
          </cell>
          <cell r="B1033" t="str">
            <v>MEIA SABONETEIRA EM LOUÇA DE EMBUTIR</v>
          </cell>
          <cell r="C1033" t="str">
            <v>Un</v>
          </cell>
          <cell r="D1033">
            <v>17.850000000000001</v>
          </cell>
          <cell r="E1033">
            <v>11.36</v>
          </cell>
          <cell r="F1033">
            <v>29.21</v>
          </cell>
        </row>
        <row r="1034">
          <cell r="A1034">
            <v>80741</v>
          </cell>
          <cell r="B1034" t="str">
            <v>SABONETEIRA EM METAL / ACABAMENTO CROMADO</v>
          </cell>
          <cell r="C1034" t="str">
            <v>Un</v>
          </cell>
          <cell r="D1034">
            <v>12.19</v>
          </cell>
          <cell r="E1034">
            <v>5.68</v>
          </cell>
          <cell r="F1034">
            <v>17.87</v>
          </cell>
        </row>
        <row r="1035">
          <cell r="A1035">
            <v>80752</v>
          </cell>
          <cell r="B1035" t="str">
            <v>FILTRO CENTRAL EM AÇO INOX 304 VAZÃO DE 3.000 L/H / INSTALADO</v>
          </cell>
          <cell r="C1035" t="str">
            <v>Un</v>
          </cell>
          <cell r="D1035">
            <v>4200</v>
          </cell>
          <cell r="E1035">
            <v>0</v>
          </cell>
          <cell r="F1035">
            <v>4200</v>
          </cell>
        </row>
        <row r="1036">
          <cell r="A1036">
            <v>80800</v>
          </cell>
          <cell r="B1036" t="str">
            <v>T A N Q U E S / T O R N E I R A S  J A R D I M S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80801</v>
          </cell>
          <cell r="B1037" t="str">
            <v>TANQUE MARMORE/GRANITO SINTÉTICO C/UMA CUBA E 1 BATEDOR</v>
          </cell>
          <cell r="C1037" t="str">
            <v>Un</v>
          </cell>
          <cell r="D1037">
            <v>194.5</v>
          </cell>
          <cell r="E1037">
            <v>22.7</v>
          </cell>
          <cell r="F1037">
            <v>217.2</v>
          </cell>
        </row>
        <row r="1038">
          <cell r="A1038">
            <v>80802</v>
          </cell>
          <cell r="B1038" t="str">
            <v>TANQUE MARMORE/GRANITO SINTÉTICO C/DUAS CUBAS E 1 BATEDOR</v>
          </cell>
          <cell r="C1038" t="str">
            <v>Un</v>
          </cell>
          <cell r="D1038">
            <v>194.5</v>
          </cell>
          <cell r="E1038">
            <v>34.06</v>
          </cell>
          <cell r="F1038">
            <v>228.56</v>
          </cell>
        </row>
        <row r="1039">
          <cell r="A1039">
            <v>80803</v>
          </cell>
          <cell r="B1039" t="str">
            <v>TANQUE MARMORE/GRANITO SINTÉTICO  / 1 BATEDOR</v>
          </cell>
          <cell r="C1039" t="str">
            <v>Un</v>
          </cell>
          <cell r="D1039">
            <v>81.5</v>
          </cell>
          <cell r="E1039">
            <v>18.16</v>
          </cell>
          <cell r="F1039">
            <v>99.66</v>
          </cell>
        </row>
        <row r="1040">
          <cell r="A1040">
            <v>80804</v>
          </cell>
          <cell r="B1040" t="str">
            <v>TANQUE DE LOUÇA COM COLUNA TAMANHO MÉDIO</v>
          </cell>
          <cell r="C1040" t="str">
            <v>Un</v>
          </cell>
          <cell r="D1040">
            <v>241.24</v>
          </cell>
          <cell r="E1040">
            <v>43.45</v>
          </cell>
          <cell r="F1040">
            <v>284.69</v>
          </cell>
        </row>
        <row r="1041">
          <cell r="A1041">
            <v>80805</v>
          </cell>
          <cell r="B1041" t="str">
            <v>TANQUE DE AÇO INOX - CHAPA 0,7MM</v>
          </cell>
          <cell r="C1041" t="str">
            <v>Un</v>
          </cell>
          <cell r="D1041">
            <v>476.72</v>
          </cell>
          <cell r="E1041">
            <v>40.96</v>
          </cell>
          <cell r="F1041">
            <v>517.67999999999995</v>
          </cell>
        </row>
        <row r="1042">
          <cell r="A1042">
            <v>80810</v>
          </cell>
          <cell r="B1042" t="str">
            <v>TORNEIRA DE PAREDE PARA TANQUE COM AREJADOR DIÂMETRO DE 1/2" E 3/4"</v>
          </cell>
          <cell r="C1042" t="str">
            <v>Un</v>
          </cell>
          <cell r="D1042">
            <v>33.24</v>
          </cell>
          <cell r="E1042">
            <v>4.54</v>
          </cell>
          <cell r="F1042">
            <v>37.78</v>
          </cell>
        </row>
        <row r="1043">
          <cell r="A1043">
            <v>80811</v>
          </cell>
          <cell r="B1043" t="str">
            <v>TORNEIRA DE JARDIM COM BICO PARA MANGUEIRA DIÂMETRO DE 1/2" E 3/4"</v>
          </cell>
          <cell r="C1043" t="str">
            <v>Un</v>
          </cell>
          <cell r="D1043">
            <v>24.64</v>
          </cell>
          <cell r="E1043">
            <v>4.54</v>
          </cell>
          <cell r="F1043">
            <v>29.18</v>
          </cell>
        </row>
        <row r="1044">
          <cell r="A1044">
            <v>80819</v>
          </cell>
          <cell r="B1044" t="str">
            <v>SIFÃO METÁLICO PARA TANQUE DE 1 1/4" X 1 1/2"</v>
          </cell>
          <cell r="C1044" t="str">
            <v>un</v>
          </cell>
          <cell r="D1044">
            <v>79.19</v>
          </cell>
          <cell r="E1044">
            <v>8.17</v>
          </cell>
          <cell r="F1044">
            <v>87.36</v>
          </cell>
        </row>
        <row r="1045">
          <cell r="A1045">
            <v>80820</v>
          </cell>
          <cell r="B1045" t="str">
            <v>SIFAO P/TANQUE 1" X 1.1/2" - PVC</v>
          </cell>
          <cell r="C1045" t="str">
            <v>Un</v>
          </cell>
          <cell r="D1045">
            <v>6.72</v>
          </cell>
          <cell r="E1045">
            <v>8.17</v>
          </cell>
          <cell r="F1045">
            <v>14.89</v>
          </cell>
        </row>
        <row r="1046">
          <cell r="A1046">
            <v>80821</v>
          </cell>
          <cell r="B1046" t="str">
            <v>TUBO DE DESPEJO P/ VÁLVULA (PIA/TANQUE)</v>
          </cell>
          <cell r="C1046" t="str">
            <v>Un</v>
          </cell>
          <cell r="D1046">
            <v>5.76</v>
          </cell>
          <cell r="E1046">
            <v>5.68</v>
          </cell>
          <cell r="F1046">
            <v>11.44</v>
          </cell>
        </row>
        <row r="1047">
          <cell r="A1047">
            <v>80830</v>
          </cell>
          <cell r="B1047" t="str">
            <v>VALVULA P/TANQUE METALICA DIAM.1" S/LADRAO</v>
          </cell>
          <cell r="C1047" t="str">
            <v>Un</v>
          </cell>
          <cell r="D1047">
            <v>15.5</v>
          </cell>
          <cell r="E1047">
            <v>3.4</v>
          </cell>
          <cell r="F1047">
            <v>18.899999999999999</v>
          </cell>
        </row>
        <row r="1048">
          <cell r="A1048">
            <v>80840</v>
          </cell>
          <cell r="B1048" t="str">
            <v>TAMPA T-5 ARTICULADA 20X20</v>
          </cell>
          <cell r="C1048" t="str">
            <v>Un</v>
          </cell>
          <cell r="D1048">
            <v>36</v>
          </cell>
          <cell r="E1048">
            <v>1.1200000000000001</v>
          </cell>
          <cell r="F1048">
            <v>37.119999999999997</v>
          </cell>
        </row>
        <row r="1049">
          <cell r="A1049">
            <v>80845</v>
          </cell>
          <cell r="B1049" t="str">
            <v>CAIXA DE ALVENARIA 20x20x25 CM (REVESTIMENTO IMPERMEABILIZADO), FUNDO DE BRITA
SEM TAMPA - PARA REGISTRO/TORNEIRA JARDIM</v>
          </cell>
          <cell r="C1049" t="str">
            <v>Un</v>
          </cell>
          <cell r="D1049">
            <v>14.74</v>
          </cell>
          <cell r="E1049">
            <v>23.4</v>
          </cell>
          <cell r="F1049">
            <v>38.14</v>
          </cell>
        </row>
        <row r="1050">
          <cell r="A1050">
            <v>80900</v>
          </cell>
          <cell r="B1050" t="str">
            <v>R E G I S T R O S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80901</v>
          </cell>
          <cell r="B1051" t="str">
            <v>REGISTRO GAVETA BRUTO DIAMETRO 1/2"</v>
          </cell>
          <cell r="C1051" t="str">
            <v>Un</v>
          </cell>
          <cell r="D1051">
            <v>11.35</v>
          </cell>
          <cell r="E1051">
            <v>12.26</v>
          </cell>
          <cell r="F1051">
            <v>23.61</v>
          </cell>
        </row>
        <row r="1052">
          <cell r="A1052">
            <v>80902</v>
          </cell>
          <cell r="B1052" t="str">
            <v>REGISTRO DE GAVETA BRUTO DIAMETRO 3/4"</v>
          </cell>
          <cell r="C1052" t="str">
            <v>Un</v>
          </cell>
          <cell r="D1052">
            <v>13.27</v>
          </cell>
          <cell r="E1052">
            <v>12.26</v>
          </cell>
          <cell r="F1052">
            <v>25.53</v>
          </cell>
        </row>
        <row r="1053">
          <cell r="A1053">
            <v>80903</v>
          </cell>
          <cell r="B1053" t="str">
            <v>REGISTRO DE GAVETA BRUTO DIAMETRO 1"</v>
          </cell>
          <cell r="C1053" t="str">
            <v>Un</v>
          </cell>
          <cell r="D1053">
            <v>19.47</v>
          </cell>
          <cell r="E1053">
            <v>12.26</v>
          </cell>
          <cell r="F1053">
            <v>31.73</v>
          </cell>
        </row>
        <row r="1054">
          <cell r="A1054">
            <v>80904</v>
          </cell>
          <cell r="B1054" t="str">
            <v>REGISTRO DE GAVETA BRUTO DIAMETRO 1.1/4"</v>
          </cell>
          <cell r="C1054" t="str">
            <v>Un</v>
          </cell>
          <cell r="D1054">
            <v>26.26</v>
          </cell>
          <cell r="E1054">
            <v>19.3</v>
          </cell>
          <cell r="F1054">
            <v>45.56</v>
          </cell>
        </row>
        <row r="1055">
          <cell r="A1055">
            <v>80905</v>
          </cell>
          <cell r="B1055" t="str">
            <v>REGISTRO DE GAVETA BRUTO DIAMETRO 1.1/2"</v>
          </cell>
          <cell r="C1055" t="str">
            <v>Un</v>
          </cell>
          <cell r="D1055">
            <v>31.25</v>
          </cell>
          <cell r="E1055">
            <v>19.3</v>
          </cell>
          <cell r="F1055">
            <v>50.55</v>
          </cell>
        </row>
        <row r="1056">
          <cell r="A1056">
            <v>80906</v>
          </cell>
          <cell r="B1056" t="str">
            <v>REGISTRO DE GAVETA BRUTO DIAMETRO 2"</v>
          </cell>
          <cell r="C1056" t="str">
            <v>Un</v>
          </cell>
          <cell r="D1056">
            <v>58.25</v>
          </cell>
          <cell r="E1056">
            <v>19.3</v>
          </cell>
          <cell r="F1056">
            <v>77.55</v>
          </cell>
        </row>
        <row r="1057">
          <cell r="A1057">
            <v>80910</v>
          </cell>
          <cell r="B1057" t="str">
            <v>REGISTRO DE GAVETA BRUTO DIAMETRO 2.1/2"</v>
          </cell>
          <cell r="C1057" t="str">
            <v>Un</v>
          </cell>
          <cell r="D1057">
            <v>135.01</v>
          </cell>
          <cell r="E1057">
            <v>26.1</v>
          </cell>
          <cell r="F1057">
            <v>161.11000000000001</v>
          </cell>
        </row>
        <row r="1058">
          <cell r="A1058">
            <v>80911</v>
          </cell>
          <cell r="B1058" t="str">
            <v>REGISTRO DE GAVETA BRUTO 3"</v>
          </cell>
          <cell r="C1058" t="str">
            <v>Un</v>
          </cell>
          <cell r="D1058">
            <v>208.07</v>
          </cell>
          <cell r="E1058">
            <v>26.1</v>
          </cell>
          <cell r="F1058">
            <v>234.17</v>
          </cell>
        </row>
        <row r="1059">
          <cell r="A1059">
            <v>80912</v>
          </cell>
          <cell r="B1059" t="str">
            <v>REGISTRO DE GAVETA BRUTO 4"</v>
          </cell>
          <cell r="C1059" t="str">
            <v>Un</v>
          </cell>
          <cell r="D1059">
            <v>369.09</v>
          </cell>
          <cell r="E1059">
            <v>33.6</v>
          </cell>
          <cell r="F1059">
            <v>402.69</v>
          </cell>
        </row>
        <row r="1060">
          <cell r="A1060">
            <v>80925</v>
          </cell>
          <cell r="B1060" t="str">
            <v>REGISTRO DE GAVETA C/CANOPLA DIAMETRO 1/2"</v>
          </cell>
          <cell r="C1060" t="str">
            <v>Un</v>
          </cell>
          <cell r="D1060">
            <v>29.86</v>
          </cell>
          <cell r="E1060">
            <v>13.85</v>
          </cell>
          <cell r="F1060">
            <v>43.71</v>
          </cell>
        </row>
        <row r="1061">
          <cell r="A1061">
            <v>80926</v>
          </cell>
          <cell r="B1061" t="str">
            <v>REGISTRO DE GAVETA C/CANOPLA DIAMETRO 3/4"</v>
          </cell>
          <cell r="C1061" t="str">
            <v>Un</v>
          </cell>
          <cell r="D1061">
            <v>30.29</v>
          </cell>
          <cell r="E1061">
            <v>13.85</v>
          </cell>
          <cell r="F1061">
            <v>44.14</v>
          </cell>
        </row>
        <row r="1062">
          <cell r="A1062">
            <v>80927</v>
          </cell>
          <cell r="B1062" t="str">
            <v>REGISTRO DE GAVETA C/CANOPLA DIAMETRO 1"</v>
          </cell>
          <cell r="C1062" t="str">
            <v>Un</v>
          </cell>
          <cell r="D1062">
            <v>35.5</v>
          </cell>
          <cell r="E1062">
            <v>13.85</v>
          </cell>
          <cell r="F1062">
            <v>49.35</v>
          </cell>
        </row>
        <row r="1063">
          <cell r="A1063">
            <v>80928</v>
          </cell>
          <cell r="B1063" t="str">
            <v>REGISTRO DE GAVETA C/CANOPLA DIAMETRO 1.1/4"</v>
          </cell>
          <cell r="C1063" t="str">
            <v>Un</v>
          </cell>
          <cell r="D1063">
            <v>63.82</v>
          </cell>
          <cell r="E1063">
            <v>21.56</v>
          </cell>
          <cell r="F1063">
            <v>85.38</v>
          </cell>
        </row>
        <row r="1064">
          <cell r="A1064">
            <v>80929</v>
          </cell>
          <cell r="B1064" t="str">
            <v>REGISTRO DE GAVETA C/CANOPLA DIAMETRO 1.1/2"</v>
          </cell>
          <cell r="C1064" t="str">
            <v>Un</v>
          </cell>
          <cell r="D1064">
            <v>67.81</v>
          </cell>
          <cell r="E1064">
            <v>21.56</v>
          </cell>
          <cell r="F1064">
            <v>89.37</v>
          </cell>
        </row>
        <row r="1065">
          <cell r="A1065">
            <v>80945</v>
          </cell>
          <cell r="B1065" t="str">
            <v>REGISTRO DE PRESSAO C/CANOPLA CROMADO DIAM.1/2"</v>
          </cell>
          <cell r="C1065" t="str">
            <v>Un</v>
          </cell>
          <cell r="D1065">
            <v>32.840000000000003</v>
          </cell>
          <cell r="E1065">
            <v>13.85</v>
          </cell>
          <cell r="F1065">
            <v>46.69</v>
          </cell>
        </row>
        <row r="1066">
          <cell r="A1066">
            <v>80946</v>
          </cell>
          <cell r="B1066" t="str">
            <v>REGISTRO DE PRESSAO C/CANOPLA CROMADA DIAM.3/4"</v>
          </cell>
          <cell r="C1066" t="str">
            <v>Un</v>
          </cell>
          <cell r="D1066">
            <v>32.79</v>
          </cell>
          <cell r="E1066">
            <v>13.85</v>
          </cell>
          <cell r="F1066">
            <v>46.64</v>
          </cell>
        </row>
        <row r="1067">
          <cell r="A1067">
            <v>80975</v>
          </cell>
          <cell r="B1067" t="str">
            <v>REGISTRO DE ESFERA DIAM.1/2"</v>
          </cell>
          <cell r="C1067" t="str">
            <v>Un</v>
          </cell>
          <cell r="D1067">
            <v>20.28</v>
          </cell>
          <cell r="E1067">
            <v>12.26</v>
          </cell>
          <cell r="F1067">
            <v>32.54</v>
          </cell>
        </row>
        <row r="1068">
          <cell r="A1068">
            <v>80976</v>
          </cell>
          <cell r="B1068" t="str">
            <v>REGISTRO DE ESFERA DIAMETRO 3/4"</v>
          </cell>
          <cell r="C1068" t="str">
            <v>Un</v>
          </cell>
          <cell r="D1068">
            <v>25.1</v>
          </cell>
          <cell r="E1068">
            <v>12.26</v>
          </cell>
          <cell r="F1068">
            <v>37.36</v>
          </cell>
        </row>
        <row r="1069">
          <cell r="A1069">
            <v>80977</v>
          </cell>
          <cell r="B1069" t="str">
            <v>REGISTRO DE ESFERA DIAMETRO 1"</v>
          </cell>
          <cell r="C1069" t="str">
            <v>Un</v>
          </cell>
          <cell r="D1069">
            <v>35.14</v>
          </cell>
          <cell r="E1069">
            <v>12.26</v>
          </cell>
          <cell r="F1069">
            <v>47.4</v>
          </cell>
        </row>
        <row r="1070">
          <cell r="A1070">
            <v>80978</v>
          </cell>
          <cell r="B1070" t="str">
            <v>REGISTRO DE ESFERA DIAMETRO 1.1/4"</v>
          </cell>
          <cell r="C1070" t="str">
            <v>Un</v>
          </cell>
          <cell r="D1070">
            <v>53.37</v>
          </cell>
          <cell r="E1070">
            <v>19.3</v>
          </cell>
          <cell r="F1070">
            <v>72.67</v>
          </cell>
        </row>
        <row r="1071">
          <cell r="A1071">
            <v>80979</v>
          </cell>
          <cell r="B1071" t="str">
            <v>REGISTRO DE ESFERA DIAMETRO 1.1/2"</v>
          </cell>
          <cell r="C1071" t="str">
            <v>Un</v>
          </cell>
          <cell r="D1071">
            <v>66.3</v>
          </cell>
          <cell r="E1071">
            <v>19.3</v>
          </cell>
          <cell r="F1071">
            <v>85.6</v>
          </cell>
        </row>
        <row r="1072">
          <cell r="A1072">
            <v>80980</v>
          </cell>
          <cell r="B1072" t="str">
            <v>REGISTRO DE ESFERA DIAMETRO 2"</v>
          </cell>
          <cell r="C1072" t="str">
            <v>Un</v>
          </cell>
          <cell r="D1072">
            <v>101.71</v>
          </cell>
          <cell r="E1072">
            <v>19.3</v>
          </cell>
          <cell r="F1072">
            <v>121.01</v>
          </cell>
        </row>
        <row r="1073">
          <cell r="A1073">
            <v>80981</v>
          </cell>
          <cell r="B1073" t="str">
            <v>REGISTRO DE ESFERA DIAMETRO 2.1/2"</v>
          </cell>
          <cell r="C1073" t="str">
            <v>Un</v>
          </cell>
          <cell r="D1073">
            <v>303.13</v>
          </cell>
          <cell r="E1073">
            <v>26.1</v>
          </cell>
          <cell r="F1073">
            <v>329.23</v>
          </cell>
        </row>
        <row r="1074">
          <cell r="A1074">
            <v>80982</v>
          </cell>
          <cell r="B1074" t="str">
            <v>REGISTRO DE ESFERA DIAM.3"</v>
          </cell>
          <cell r="C1074" t="str">
            <v>Un</v>
          </cell>
          <cell r="D1074">
            <v>404.1</v>
          </cell>
          <cell r="E1074">
            <v>26.1</v>
          </cell>
          <cell r="F1074">
            <v>430.2</v>
          </cell>
        </row>
        <row r="1075">
          <cell r="A1075">
            <v>80983</v>
          </cell>
          <cell r="B1075" t="str">
            <v>REGISTRO DE ESFERA DIAMETRO 4"</v>
          </cell>
          <cell r="C1075" t="str">
            <v>Un</v>
          </cell>
          <cell r="D1075">
            <v>868.72</v>
          </cell>
          <cell r="E1075">
            <v>33.6</v>
          </cell>
          <cell r="F1075">
            <v>902.32</v>
          </cell>
        </row>
        <row r="1076">
          <cell r="A1076">
            <v>81000</v>
          </cell>
          <cell r="B1076" t="str">
            <v>AGUA FRIA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81001</v>
          </cell>
          <cell r="B1077" t="str">
            <v>T U B O S   DE  P V C   S O L D A V E L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81002</v>
          </cell>
          <cell r="B1078" t="str">
            <v>TUBO SOLDAVEL PVC MARROM DIAMETRO 20 mm</v>
          </cell>
          <cell r="C1078" t="str">
            <v>m</v>
          </cell>
          <cell r="D1078">
            <v>2.12</v>
          </cell>
          <cell r="E1078">
            <v>2.02</v>
          </cell>
          <cell r="F1078">
            <v>4.1399999999999997</v>
          </cell>
        </row>
        <row r="1079">
          <cell r="A1079">
            <v>81003</v>
          </cell>
          <cell r="B1079" t="str">
            <v>TUBO SOLDAVEL PVC MARROM DIAMETRO 25 mm</v>
          </cell>
          <cell r="C1079" t="str">
            <v>M</v>
          </cell>
          <cell r="D1079">
            <v>2.17</v>
          </cell>
          <cell r="E1079">
            <v>2.72</v>
          </cell>
          <cell r="F1079">
            <v>4.8899999999999997</v>
          </cell>
        </row>
        <row r="1080">
          <cell r="A1080">
            <v>81004</v>
          </cell>
          <cell r="B1080" t="str">
            <v>TUBO SOLDAVEL PVC MARROM DIAMETRO 32 mm</v>
          </cell>
          <cell r="C1080" t="str">
            <v>m</v>
          </cell>
          <cell r="D1080">
            <v>6.85</v>
          </cell>
          <cell r="E1080">
            <v>2.93</v>
          </cell>
          <cell r="F1080">
            <v>9.7799999999999994</v>
          </cell>
        </row>
        <row r="1081">
          <cell r="A1081">
            <v>81005</v>
          </cell>
          <cell r="B1081" t="str">
            <v>TUBO SOLDAVEL PVC MARROM DIAM.(40 mm)</v>
          </cell>
          <cell r="C1081" t="str">
            <v>m</v>
          </cell>
          <cell r="D1081">
            <v>9.99</v>
          </cell>
          <cell r="E1081">
            <v>4.49</v>
          </cell>
          <cell r="F1081">
            <v>14.48</v>
          </cell>
        </row>
        <row r="1082">
          <cell r="A1082">
            <v>81006</v>
          </cell>
          <cell r="B1082" t="str">
            <v>TUBO SOLDAVEL PVC MARROM DIAM. 50 mm</v>
          </cell>
          <cell r="C1082" t="str">
            <v>m</v>
          </cell>
          <cell r="D1082">
            <v>10.15</v>
          </cell>
          <cell r="E1082">
            <v>5.0599999999999996</v>
          </cell>
          <cell r="F1082">
            <v>15.21</v>
          </cell>
        </row>
        <row r="1083">
          <cell r="A1083">
            <v>81007</v>
          </cell>
          <cell r="B1083" t="str">
            <v>TUBO SOLDAVEL PVC MARROM DIAMETRO 60 mm (2")</v>
          </cell>
          <cell r="C1083" t="str">
            <v>m</v>
          </cell>
          <cell r="D1083">
            <v>19.3</v>
          </cell>
          <cell r="E1083">
            <v>6.74</v>
          </cell>
          <cell r="F1083">
            <v>26.04</v>
          </cell>
        </row>
        <row r="1084">
          <cell r="A1084">
            <v>81008</v>
          </cell>
          <cell r="B1084" t="str">
            <v>TUBO SOLDAVEL PVC MARROM DIAMETRO 75 mm</v>
          </cell>
          <cell r="C1084" t="str">
            <v>m</v>
          </cell>
          <cell r="D1084">
            <v>27.08</v>
          </cell>
          <cell r="E1084">
            <v>9.2100000000000009</v>
          </cell>
          <cell r="F1084">
            <v>36.29</v>
          </cell>
        </row>
        <row r="1085">
          <cell r="A1085">
            <v>81009</v>
          </cell>
          <cell r="B1085" t="str">
            <v>TUBO SOLDAVEL PVC MARROM DIAMETRO 85 mm</v>
          </cell>
          <cell r="C1085" t="str">
            <v>m</v>
          </cell>
          <cell r="D1085">
            <v>34.130000000000003</v>
          </cell>
          <cell r="E1085">
            <v>10.79</v>
          </cell>
          <cell r="F1085">
            <v>44.92</v>
          </cell>
        </row>
        <row r="1086">
          <cell r="A1086">
            <v>81010</v>
          </cell>
          <cell r="B1086" t="str">
            <v>TUBO SOLDAVEL PVC MARROM DIAMETRO 110 mm</v>
          </cell>
          <cell r="C1086" t="str">
            <v>m</v>
          </cell>
          <cell r="D1086">
            <v>57.54</v>
          </cell>
          <cell r="E1086">
            <v>11.69</v>
          </cell>
          <cell r="F1086">
            <v>69.23</v>
          </cell>
        </row>
        <row r="1087">
          <cell r="A1087">
            <v>81040</v>
          </cell>
          <cell r="B1087" t="str">
            <v>A D A P T A D O R E S  DE   P V C    S O L D A V E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81041</v>
          </cell>
          <cell r="B1088" t="str">
            <v>ADAPTAD.PVC SOLD.LONGO C/FLANGES LIVRES P/CX.DAGUA 25X3/4"</v>
          </cell>
          <cell r="C1088" t="str">
            <v>Un</v>
          </cell>
          <cell r="D1088">
            <v>11.7</v>
          </cell>
          <cell r="E1088">
            <v>2.0499999999999998</v>
          </cell>
          <cell r="F1088">
            <v>13.75</v>
          </cell>
        </row>
        <row r="1089">
          <cell r="A1089">
            <v>81042</v>
          </cell>
          <cell r="B1089" t="str">
            <v>ADAPTAD.PVC SOLD.LONGO C/FLANGES LIVRES P/CX.DAGUA 32X1"</v>
          </cell>
          <cell r="C1089" t="str">
            <v>Un</v>
          </cell>
          <cell r="D1089">
            <v>13.84</v>
          </cell>
          <cell r="E1089">
            <v>2.0499999999999998</v>
          </cell>
          <cell r="F1089">
            <v>15.89</v>
          </cell>
        </row>
        <row r="1090">
          <cell r="A1090">
            <v>81043</v>
          </cell>
          <cell r="B1090" t="str">
            <v>ADAPTAD.PVC SOLD.LONGO C/FLANGES LIVRES P/ CX.DAGUA 50X1.1/2</v>
          </cell>
          <cell r="C1090" t="str">
            <v>Un</v>
          </cell>
          <cell r="D1090">
            <v>20.29</v>
          </cell>
          <cell r="E1090">
            <v>3.18</v>
          </cell>
          <cell r="F1090">
            <v>23.47</v>
          </cell>
        </row>
        <row r="1091">
          <cell r="A1091">
            <v>81044</v>
          </cell>
          <cell r="B1091" t="str">
            <v>ADAPTAD.PVC SOLD.LONGO C/FLANGES LIVRES P/CX.DAGUA 60X2"</v>
          </cell>
          <cell r="C1091" t="str">
            <v>Un</v>
          </cell>
          <cell r="D1091">
            <v>26.53</v>
          </cell>
          <cell r="E1091">
            <v>3.18</v>
          </cell>
          <cell r="F1091">
            <v>29.71</v>
          </cell>
        </row>
        <row r="1092">
          <cell r="A1092">
            <v>81046</v>
          </cell>
          <cell r="B1092" t="str">
            <v>ADAPTADOR PVC SOLD.LONGO C/FLANGES LIVRES P/CX.DAGUA 110 X 4"</v>
          </cell>
          <cell r="C1092" t="str">
            <v>Un</v>
          </cell>
          <cell r="D1092">
            <v>227.75</v>
          </cell>
          <cell r="E1092">
            <v>5.22</v>
          </cell>
          <cell r="F1092">
            <v>232.97</v>
          </cell>
        </row>
        <row r="1093">
          <cell r="A1093">
            <v>81055</v>
          </cell>
          <cell r="B1093" t="str">
            <v>ADAPTAD.SOLD. C/FL.LIVRES P/CX.DAGUA 25X3/4"</v>
          </cell>
          <cell r="C1093" t="str">
            <v>Un</v>
          </cell>
          <cell r="D1093">
            <v>8.3699999999999992</v>
          </cell>
          <cell r="E1093">
            <v>2.0499999999999998</v>
          </cell>
          <cell r="F1093">
            <v>10.42</v>
          </cell>
        </row>
        <row r="1094">
          <cell r="A1094">
            <v>81056</v>
          </cell>
          <cell r="B1094" t="str">
            <v>ADAPTADOR SOLD.C/FLANGES LIVRES P/CX.DAGUA 32X1"</v>
          </cell>
          <cell r="C1094" t="str">
            <v>Un</v>
          </cell>
          <cell r="D1094">
            <v>10.27</v>
          </cell>
          <cell r="E1094">
            <v>2.0499999999999998</v>
          </cell>
          <cell r="F1094">
            <v>12.32</v>
          </cell>
        </row>
        <row r="1095">
          <cell r="A1095">
            <v>81057</v>
          </cell>
          <cell r="B1095" t="str">
            <v>ADAPTADOR SOLD.C/FLANGES LIV.P/CX.DAGUA 40X1.1/4"</v>
          </cell>
          <cell r="C1095" t="str">
            <v>Un</v>
          </cell>
          <cell r="D1095">
            <v>22</v>
          </cell>
          <cell r="E1095">
            <v>3.18</v>
          </cell>
          <cell r="F1095">
            <v>25.18</v>
          </cell>
        </row>
        <row r="1096">
          <cell r="A1096">
            <v>81058</v>
          </cell>
          <cell r="B1096" t="str">
            <v>ADAPTAD.SOLD.C/FL.LIVRES P/CX.DAGUA 50X1.1/2"</v>
          </cell>
          <cell r="C1096" t="str">
            <v>Un</v>
          </cell>
          <cell r="D1096">
            <v>32.35</v>
          </cell>
          <cell r="E1096">
            <v>3.18</v>
          </cell>
          <cell r="F1096">
            <v>35.53</v>
          </cell>
        </row>
        <row r="1097">
          <cell r="A1097">
            <v>81065</v>
          </cell>
          <cell r="B1097" t="str">
            <v>ADAPTAD.SOLD.CURTO C/BOLSA E ROSCA P/REG.20X1/2"</v>
          </cell>
          <cell r="C1097" t="str">
            <v>Un</v>
          </cell>
          <cell r="D1097">
            <v>0.59</v>
          </cell>
          <cell r="E1097">
            <v>2.0499999999999998</v>
          </cell>
          <cell r="F1097">
            <v>2.64</v>
          </cell>
        </row>
        <row r="1098">
          <cell r="A1098">
            <v>81066</v>
          </cell>
          <cell r="B1098" t="str">
            <v>ADAPTAD.SOLD.CURTO C/BOLSA E ROSCA P/REG.25X3/4"</v>
          </cell>
          <cell r="C1098" t="str">
            <v>Un</v>
          </cell>
          <cell r="D1098">
            <v>0.85</v>
          </cell>
          <cell r="E1098">
            <v>2.0499999999999998</v>
          </cell>
          <cell r="F1098">
            <v>2.9</v>
          </cell>
        </row>
        <row r="1099">
          <cell r="A1099">
            <v>81067</v>
          </cell>
          <cell r="B1099" t="str">
            <v>ADAPTAD.SOLD.CURTO C/BOLSA E ROSCA P/REG.32X1"</v>
          </cell>
          <cell r="C1099" t="str">
            <v>Un</v>
          </cell>
          <cell r="D1099">
            <v>1.26</v>
          </cell>
          <cell r="E1099">
            <v>2.0499999999999998</v>
          </cell>
          <cell r="F1099">
            <v>3.31</v>
          </cell>
        </row>
        <row r="1100">
          <cell r="A1100">
            <v>81068</v>
          </cell>
          <cell r="B1100" t="str">
            <v>ADAPTAD.SOLD.CURTO C/BOLSA/ROSCA P/REG.40X1 1/4"</v>
          </cell>
          <cell r="C1100" t="str">
            <v>Un</v>
          </cell>
          <cell r="D1100">
            <v>2.96</v>
          </cell>
          <cell r="E1100">
            <v>3.18</v>
          </cell>
          <cell r="F1100">
            <v>6.14</v>
          </cell>
        </row>
        <row r="1101">
          <cell r="A1101">
            <v>81069</v>
          </cell>
          <cell r="B1101" t="str">
            <v>ADAPTAD.SOLD.CURTO C/BOLSA/ROSCA P/REG.50X11/2"</v>
          </cell>
          <cell r="C1101" t="str">
            <v>Un</v>
          </cell>
          <cell r="D1101">
            <v>3.2</v>
          </cell>
          <cell r="E1101">
            <v>3.18</v>
          </cell>
          <cell r="F1101">
            <v>6.38</v>
          </cell>
        </row>
        <row r="1102">
          <cell r="A1102">
            <v>81070</v>
          </cell>
          <cell r="B1102" t="str">
            <v>ADAPTAD.SOLD.CURTO C/BOLSA/ROSCA P/REGIST.60X2"</v>
          </cell>
          <cell r="C1102" t="str">
            <v>Un</v>
          </cell>
          <cell r="D1102">
            <v>12.15</v>
          </cell>
          <cell r="E1102">
            <v>3.18</v>
          </cell>
          <cell r="F1102">
            <v>15.33</v>
          </cell>
        </row>
        <row r="1103">
          <cell r="A1103">
            <v>81071</v>
          </cell>
          <cell r="B1103" t="str">
            <v>ADAPTADOR SOLDAVEL CURTO C/BR P/REG.75X2.1/2"</v>
          </cell>
          <cell r="C1103" t="str">
            <v>Un</v>
          </cell>
          <cell r="D1103">
            <v>13.27</v>
          </cell>
          <cell r="E1103">
            <v>4.2</v>
          </cell>
          <cell r="F1103">
            <v>17.47</v>
          </cell>
        </row>
        <row r="1104">
          <cell r="A1104">
            <v>81072</v>
          </cell>
          <cell r="B1104" t="str">
            <v>ADAPTADOR SOLDAVEL CURTO C/BR P/REG. 85 X 3"</v>
          </cell>
          <cell r="C1104" t="str">
            <v>Un</v>
          </cell>
          <cell r="D1104">
            <v>21.38</v>
          </cell>
          <cell r="E1104">
            <v>4.2</v>
          </cell>
          <cell r="F1104">
            <v>25.58</v>
          </cell>
        </row>
        <row r="1105">
          <cell r="A1105">
            <v>81073</v>
          </cell>
          <cell r="B1105" t="str">
            <v>ADAPTADOR SOLDAVEL CURTO C/BR P/REG. 110 X 4"</v>
          </cell>
          <cell r="C1105" t="str">
            <v>Un</v>
          </cell>
          <cell r="D1105">
            <v>26.99</v>
          </cell>
          <cell r="E1105">
            <v>5.22</v>
          </cell>
          <cell r="F1105">
            <v>32.21</v>
          </cell>
        </row>
        <row r="1106">
          <cell r="A1106">
            <v>81083</v>
          </cell>
          <cell r="B1106" t="str">
            <v>ADAPTAD.JUNTA ELAST.P/SIFAO METAL.40MM X 1.1/2"</v>
          </cell>
          <cell r="C1106" t="str">
            <v>Un</v>
          </cell>
          <cell r="D1106">
            <v>3.01</v>
          </cell>
          <cell r="E1106">
            <v>5.68</v>
          </cell>
          <cell r="F1106">
            <v>8.69</v>
          </cell>
        </row>
        <row r="1107">
          <cell r="A1107">
            <v>81084</v>
          </cell>
          <cell r="B1107" t="str">
            <v>ADAPTADOR PVC P/SIFAO PVC 40 MM X 1.1/4"</v>
          </cell>
          <cell r="C1107" t="str">
            <v>Un</v>
          </cell>
          <cell r="D1107">
            <v>1.06</v>
          </cell>
          <cell r="E1107">
            <v>3.18</v>
          </cell>
          <cell r="F1107">
            <v>4.24</v>
          </cell>
        </row>
        <row r="1108">
          <cell r="A1108">
            <v>81100</v>
          </cell>
          <cell r="B1108" t="str">
            <v>L U V A S  DE  P V C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81101</v>
          </cell>
          <cell r="B1109" t="str">
            <v>LUVA SOLDAVEL DIAMETRO 20 mm</v>
          </cell>
          <cell r="C1109" t="str">
            <v>Un</v>
          </cell>
          <cell r="D1109">
            <v>0.5</v>
          </cell>
          <cell r="E1109">
            <v>2.0499999999999998</v>
          </cell>
          <cell r="F1109">
            <v>2.5499999999999998</v>
          </cell>
        </row>
        <row r="1110">
          <cell r="A1110">
            <v>81102</v>
          </cell>
          <cell r="B1110" t="str">
            <v>LUVA SOLDAVEL DIAMETRO 25 mm</v>
          </cell>
          <cell r="C1110" t="str">
            <v>Un</v>
          </cell>
          <cell r="D1110">
            <v>0.65</v>
          </cell>
          <cell r="E1110">
            <v>2.0499999999999998</v>
          </cell>
          <cell r="F1110">
            <v>2.7</v>
          </cell>
        </row>
        <row r="1111">
          <cell r="A1111">
            <v>81103</v>
          </cell>
          <cell r="B1111" t="str">
            <v>LUVA SOLDAVEL DIAMETRO 32 mm</v>
          </cell>
          <cell r="C1111" t="str">
            <v>Un</v>
          </cell>
          <cell r="D1111">
            <v>1.91</v>
          </cell>
          <cell r="E1111">
            <v>2.0499999999999998</v>
          </cell>
          <cell r="F1111">
            <v>3.96</v>
          </cell>
        </row>
        <row r="1112">
          <cell r="A1112">
            <v>81104</v>
          </cell>
          <cell r="B1112" t="str">
            <v>LUVA SOLDAVEL DIAMETRO 40 mm</v>
          </cell>
          <cell r="C1112" t="str">
            <v>Un</v>
          </cell>
          <cell r="D1112">
            <v>2.82</v>
          </cell>
          <cell r="E1112">
            <v>3.18</v>
          </cell>
          <cell r="F1112">
            <v>6</v>
          </cell>
        </row>
        <row r="1113">
          <cell r="A1113">
            <v>81105</v>
          </cell>
          <cell r="B1113" t="str">
            <v>LUVA SOLDAVEL DIAMETRO 50 mm</v>
          </cell>
          <cell r="C1113" t="str">
            <v>Un</v>
          </cell>
          <cell r="D1113">
            <v>3.31</v>
          </cell>
          <cell r="E1113">
            <v>3.18</v>
          </cell>
          <cell r="F1113">
            <v>6.49</v>
          </cell>
        </row>
        <row r="1114">
          <cell r="A1114">
            <v>81106</v>
          </cell>
          <cell r="B1114" t="str">
            <v>LUVA SOLDAVEL DIAMETRO 60 mm</v>
          </cell>
          <cell r="C1114" t="str">
            <v>Un</v>
          </cell>
          <cell r="D1114">
            <v>13.8</v>
          </cell>
          <cell r="E1114">
            <v>3.18</v>
          </cell>
          <cell r="F1114">
            <v>16.98</v>
          </cell>
        </row>
        <row r="1115">
          <cell r="A1115">
            <v>81107</v>
          </cell>
          <cell r="B1115" t="str">
            <v>LUVA SOLDAVEL DIAMETRO 75 mm</v>
          </cell>
          <cell r="C1115" t="str">
            <v>Un</v>
          </cell>
          <cell r="D1115">
            <v>20.86</v>
          </cell>
          <cell r="E1115">
            <v>4.2</v>
          </cell>
          <cell r="F1115">
            <v>25.06</v>
          </cell>
        </row>
        <row r="1116">
          <cell r="A1116">
            <v>81108</v>
          </cell>
          <cell r="B1116" t="str">
            <v>LUVA SOLDAVEL DIAMETRO 85 mm</v>
          </cell>
          <cell r="C1116" t="str">
            <v>Un</v>
          </cell>
          <cell r="D1116">
            <v>30.9</v>
          </cell>
          <cell r="E1116">
            <v>4.2</v>
          </cell>
          <cell r="F1116">
            <v>35.1</v>
          </cell>
        </row>
        <row r="1117">
          <cell r="A1117">
            <v>81109</v>
          </cell>
          <cell r="B1117" t="str">
            <v>LUVA SOLDAVEL DIAMETRO 110 mm</v>
          </cell>
          <cell r="C1117" t="str">
            <v>Un</v>
          </cell>
          <cell r="D1117">
            <v>52.59</v>
          </cell>
          <cell r="E1117">
            <v>5.22</v>
          </cell>
          <cell r="F1117">
            <v>57.81</v>
          </cell>
        </row>
        <row r="1118">
          <cell r="A1118">
            <v>81120</v>
          </cell>
          <cell r="B1118" t="str">
            <v>LUVA DE REDUCAO SOLDAVEL DIAMETRO 25 X 20 mm</v>
          </cell>
          <cell r="C1118" t="str">
            <v>Un</v>
          </cell>
          <cell r="D1118">
            <v>0.94</v>
          </cell>
          <cell r="E1118">
            <v>2.0499999999999998</v>
          </cell>
          <cell r="F1118">
            <v>2.99</v>
          </cell>
        </row>
        <row r="1119">
          <cell r="A1119">
            <v>81121</v>
          </cell>
          <cell r="B1119" t="str">
            <v>LUVA DE REDUCAO SOLDAVEL C/ROSCA 25 X 1/2"</v>
          </cell>
          <cell r="C1119" t="str">
            <v>Un</v>
          </cell>
          <cell r="D1119">
            <v>1.67</v>
          </cell>
          <cell r="E1119">
            <v>3.4</v>
          </cell>
          <cell r="F1119">
            <v>5.07</v>
          </cell>
        </row>
        <row r="1120">
          <cell r="A1120">
            <v>81122</v>
          </cell>
          <cell r="B1120" t="str">
            <v>LUVA DE REDUCAO SOLDAVEL DIAMETRO 32 X 25 mm</v>
          </cell>
          <cell r="C1120" t="str">
            <v>Un</v>
          </cell>
          <cell r="D1120">
            <v>3.46</v>
          </cell>
          <cell r="E1120">
            <v>2.0499999999999998</v>
          </cell>
          <cell r="F1120">
            <v>5.51</v>
          </cell>
        </row>
        <row r="1121">
          <cell r="A1121">
            <v>81130</v>
          </cell>
          <cell r="B1121" t="str">
            <v>LUVA SOLDAVEL C/ROSCA DIAMETRO 20 X 1/2"</v>
          </cell>
          <cell r="C1121" t="str">
            <v>Un</v>
          </cell>
          <cell r="D1121">
            <v>1.05</v>
          </cell>
          <cell r="E1121">
            <v>3.4</v>
          </cell>
          <cell r="F1121">
            <v>4.45</v>
          </cell>
        </row>
        <row r="1122">
          <cell r="A1122">
            <v>81131</v>
          </cell>
          <cell r="B1122" t="str">
            <v>LUVA SOLDAVEL C/ROSCA DIAMETRO 25 X 3/4"</v>
          </cell>
          <cell r="C1122" t="str">
            <v>Un</v>
          </cell>
          <cell r="D1122">
            <v>1.34</v>
          </cell>
          <cell r="E1122">
            <v>3.4</v>
          </cell>
          <cell r="F1122">
            <v>4.74</v>
          </cell>
        </row>
        <row r="1123">
          <cell r="A1123">
            <v>81132</v>
          </cell>
          <cell r="B1123" t="str">
            <v>LUVA SOLDAVEL C/ROSCA DIAMETRO 32 X 1"</v>
          </cell>
          <cell r="C1123" t="str">
            <v>Un</v>
          </cell>
          <cell r="D1123">
            <v>5.44</v>
          </cell>
          <cell r="E1123">
            <v>3.4</v>
          </cell>
          <cell r="F1123">
            <v>8.84</v>
          </cell>
        </row>
        <row r="1124">
          <cell r="A1124">
            <v>81133</v>
          </cell>
          <cell r="B1124" t="str">
            <v>LUVA SOLDAVEL C/ROSCA DIAMETRO 40 X 1.1/4"</v>
          </cell>
          <cell r="C1124" t="str">
            <v>Un</v>
          </cell>
          <cell r="D1124">
            <v>10.199999999999999</v>
          </cell>
          <cell r="E1124">
            <v>5.68</v>
          </cell>
          <cell r="F1124">
            <v>15.88</v>
          </cell>
        </row>
        <row r="1125">
          <cell r="A1125">
            <v>81134</v>
          </cell>
          <cell r="B1125" t="str">
            <v>LUVA SOLDAVEL C/ROSCA DIAMETRO 50 X 1.1/2"</v>
          </cell>
          <cell r="C1125" t="str">
            <v>Un</v>
          </cell>
          <cell r="D1125">
            <v>13.75</v>
          </cell>
          <cell r="E1125">
            <v>5.68</v>
          </cell>
          <cell r="F1125">
            <v>19.43</v>
          </cell>
        </row>
        <row r="1126">
          <cell r="A1126">
            <v>81144</v>
          </cell>
          <cell r="B1126" t="str">
            <v>LUVA SOLD.C/BUCHA DE LATAO 20 X 1/2" COR AZUL</v>
          </cell>
          <cell r="C1126" t="str">
            <v>Un</v>
          </cell>
          <cell r="D1126">
            <v>5.01</v>
          </cell>
          <cell r="E1126">
            <v>3.4</v>
          </cell>
          <cell r="F1126">
            <v>8.41</v>
          </cell>
        </row>
        <row r="1127">
          <cell r="A1127">
            <v>81145</v>
          </cell>
          <cell r="B1127" t="str">
            <v>LUVA RED.SOLDAVEL C/BUCHA LATAO DIAM.25 X 1/2"</v>
          </cell>
          <cell r="C1127" t="str">
            <v>Un</v>
          </cell>
          <cell r="D1127">
            <v>4.1500000000000004</v>
          </cell>
          <cell r="E1127">
            <v>3.4</v>
          </cell>
          <cell r="F1127">
            <v>7.55</v>
          </cell>
        </row>
        <row r="1128">
          <cell r="A1128">
            <v>81146</v>
          </cell>
          <cell r="B1128" t="str">
            <v>LUVA SOLD.C/BUCHA DE LATAO 25X3/4" COR AZUL</v>
          </cell>
          <cell r="C1128" t="str">
            <v>Un</v>
          </cell>
          <cell r="D1128">
            <v>5.3</v>
          </cell>
          <cell r="E1128">
            <v>3.4</v>
          </cell>
          <cell r="F1128">
            <v>8.6999999999999993</v>
          </cell>
        </row>
        <row r="1129">
          <cell r="A1129">
            <v>81160</v>
          </cell>
          <cell r="B1129" t="str">
            <v>B U C H A S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81161</v>
          </cell>
          <cell r="B1130" t="str">
            <v>BUCHA DE REDUCAO SOLD.CURTA 25 MM X 20 MM</v>
          </cell>
          <cell r="C1130" t="str">
            <v>Un</v>
          </cell>
          <cell r="D1130">
            <v>0.39</v>
          </cell>
          <cell r="E1130">
            <v>2.0499999999999998</v>
          </cell>
          <cell r="F1130">
            <v>2.44</v>
          </cell>
        </row>
        <row r="1131">
          <cell r="A1131">
            <v>81162</v>
          </cell>
          <cell r="B1131" t="str">
            <v>BUCHA DE REDUCAO SOLD.CURTA 32 X 25 MM</v>
          </cell>
          <cell r="C1131" t="str">
            <v>Un</v>
          </cell>
          <cell r="D1131">
            <v>0.42</v>
          </cell>
          <cell r="E1131">
            <v>2.0499999999999998</v>
          </cell>
          <cell r="F1131">
            <v>2.4700000000000002</v>
          </cell>
        </row>
        <row r="1132">
          <cell r="A1132">
            <v>81163</v>
          </cell>
          <cell r="B1132" t="str">
            <v>BUCHA DE REDUCAO SOLD.CURTA 40 X 32 mm</v>
          </cell>
          <cell r="C1132" t="str">
            <v>Un</v>
          </cell>
          <cell r="D1132">
            <v>1.89</v>
          </cell>
          <cell r="E1132">
            <v>3.18</v>
          </cell>
          <cell r="F1132">
            <v>5.07</v>
          </cell>
        </row>
        <row r="1133">
          <cell r="A1133">
            <v>81164</v>
          </cell>
          <cell r="B1133" t="str">
            <v>BUCHA DE REDUCAO SOLD.CURTO 50 X 40 mm</v>
          </cell>
          <cell r="C1133" t="str">
            <v>Un</v>
          </cell>
          <cell r="D1133">
            <v>3.46</v>
          </cell>
          <cell r="E1133">
            <v>3.86</v>
          </cell>
          <cell r="F1133">
            <v>7.32</v>
          </cell>
        </row>
        <row r="1134">
          <cell r="A1134">
            <v>81165</v>
          </cell>
          <cell r="B1134" t="str">
            <v>BUCHA DE REDUCAO SOLD. CURTA 60 X 50 mm</v>
          </cell>
          <cell r="C1134" t="str">
            <v>Un</v>
          </cell>
          <cell r="D1134">
            <v>6.3</v>
          </cell>
          <cell r="E1134">
            <v>4.09</v>
          </cell>
          <cell r="F1134">
            <v>10.39</v>
          </cell>
        </row>
        <row r="1135">
          <cell r="A1135">
            <v>81166</v>
          </cell>
          <cell r="B1135" t="str">
            <v>BUCHA DE REDUCAO SOLDAVEL CURTA 75 X 60 mm</v>
          </cell>
          <cell r="C1135" t="str">
            <v>Un</v>
          </cell>
          <cell r="D1135">
            <v>14.83</v>
          </cell>
          <cell r="E1135">
            <v>4.2</v>
          </cell>
          <cell r="F1135">
            <v>19.03</v>
          </cell>
        </row>
        <row r="1136">
          <cell r="A1136">
            <v>81167</v>
          </cell>
          <cell r="B1136" t="str">
            <v>BUCHA DE REDUCAO SOLDAVEL CURTA 85 X 75 mm</v>
          </cell>
          <cell r="C1136" t="str">
            <v>Un</v>
          </cell>
          <cell r="D1136">
            <v>15.65</v>
          </cell>
          <cell r="E1136">
            <v>4.2</v>
          </cell>
          <cell r="F1136">
            <v>19.850000000000001</v>
          </cell>
        </row>
        <row r="1137">
          <cell r="A1137">
            <v>81168</v>
          </cell>
          <cell r="B1137" t="str">
            <v>BUCHA DE REDUCAO SOLDAVEL CURTA 110 X 85 mm</v>
          </cell>
          <cell r="C1137" t="str">
            <v>Un</v>
          </cell>
          <cell r="D1137">
            <v>60.88</v>
          </cell>
          <cell r="E1137">
            <v>5.22</v>
          </cell>
          <cell r="F1137">
            <v>66.099999999999994</v>
          </cell>
        </row>
        <row r="1138">
          <cell r="A1138">
            <v>81175</v>
          </cell>
          <cell r="B1138" t="str">
            <v>BUCHA DE REDUCAO SOLD.LONGA 32 X 20 mm</v>
          </cell>
          <cell r="C1138" t="str">
            <v>Un</v>
          </cell>
          <cell r="D1138">
            <v>1.9</v>
          </cell>
          <cell r="E1138">
            <v>2.0499999999999998</v>
          </cell>
          <cell r="F1138">
            <v>3.95</v>
          </cell>
        </row>
        <row r="1139">
          <cell r="A1139">
            <v>81176</v>
          </cell>
          <cell r="B1139" t="str">
            <v>BUCHA DE REDUCAO SOLD.LONGA 40 X 20 mm</v>
          </cell>
          <cell r="C1139" t="str">
            <v>Un</v>
          </cell>
          <cell r="D1139">
            <v>2.95</v>
          </cell>
          <cell r="E1139">
            <v>3.18</v>
          </cell>
          <cell r="F1139">
            <v>6.13</v>
          </cell>
        </row>
        <row r="1140">
          <cell r="A1140">
            <v>81177</v>
          </cell>
          <cell r="B1140" t="str">
            <v>BUCHA DE REDUCAO SOLD.LONGA 40 X 25</v>
          </cell>
          <cell r="C1140" t="str">
            <v>Un</v>
          </cell>
          <cell r="D1140">
            <v>2.86</v>
          </cell>
          <cell r="E1140">
            <v>3.18</v>
          </cell>
          <cell r="F1140">
            <v>6.04</v>
          </cell>
        </row>
        <row r="1141">
          <cell r="A1141">
            <v>81178</v>
          </cell>
          <cell r="B1141" t="str">
            <v>BUCHA DE REDUCAO SOLD.LONGA 50 X 20 mm</v>
          </cell>
          <cell r="C1141" t="str">
            <v>Un</v>
          </cell>
          <cell r="D1141">
            <v>3.09</v>
          </cell>
          <cell r="E1141">
            <v>3.18</v>
          </cell>
          <cell r="F1141">
            <v>6.27</v>
          </cell>
        </row>
        <row r="1142">
          <cell r="A1142">
            <v>81179</v>
          </cell>
          <cell r="B1142" t="str">
            <v>BUCHA DE REDUCAO SOLDAVEL LONGA 50 X 25 mm</v>
          </cell>
          <cell r="C1142" t="str">
            <v>Un</v>
          </cell>
          <cell r="D1142">
            <v>3.38</v>
          </cell>
          <cell r="E1142">
            <v>3.18</v>
          </cell>
          <cell r="F1142">
            <v>6.56</v>
          </cell>
        </row>
        <row r="1143">
          <cell r="A1143">
            <v>81180</v>
          </cell>
          <cell r="B1143" t="str">
            <v>BUCHA DE REDUCAO SOLDAVEL LONGA 50 X 32 mm</v>
          </cell>
          <cell r="C1143" t="str">
            <v>Un</v>
          </cell>
          <cell r="D1143">
            <v>4.4400000000000004</v>
          </cell>
          <cell r="E1143">
            <v>3.18</v>
          </cell>
          <cell r="F1143">
            <v>7.62</v>
          </cell>
        </row>
        <row r="1144">
          <cell r="A1144">
            <v>81181</v>
          </cell>
          <cell r="B1144" t="str">
            <v>BUCHA DE REDUCAO SOLDAVEL LONGA 60 X 25 mm</v>
          </cell>
          <cell r="C1144" t="str">
            <v>Un</v>
          </cell>
          <cell r="D1144">
            <v>6.29</v>
          </cell>
          <cell r="E1144">
            <v>3.18</v>
          </cell>
          <cell r="F1144">
            <v>9.4700000000000006</v>
          </cell>
        </row>
        <row r="1145">
          <cell r="A1145">
            <v>81182</v>
          </cell>
          <cell r="B1145" t="str">
            <v>BUCHA DE REDUCAO SOLDAVEL LONGA 60 X 32 mm</v>
          </cell>
          <cell r="C1145" t="str">
            <v>Un</v>
          </cell>
          <cell r="D1145">
            <v>9.48</v>
          </cell>
          <cell r="E1145">
            <v>3.18</v>
          </cell>
          <cell r="F1145">
            <v>12.66</v>
          </cell>
        </row>
        <row r="1146">
          <cell r="A1146">
            <v>81183</v>
          </cell>
          <cell r="B1146" t="str">
            <v>BUCHA DE REDUCAO SOLDAVEL LONGA 60 X 40 mm</v>
          </cell>
          <cell r="C1146" t="str">
            <v>Un</v>
          </cell>
          <cell r="D1146">
            <v>10</v>
          </cell>
          <cell r="E1146">
            <v>3.18</v>
          </cell>
          <cell r="F1146">
            <v>13.18</v>
          </cell>
        </row>
        <row r="1147">
          <cell r="A1147">
            <v>81184</v>
          </cell>
          <cell r="B1147" t="str">
            <v>BUCHA DE REDUCAO SOLDAVEL LONGA 60 X 50 mm</v>
          </cell>
          <cell r="C1147" t="str">
            <v>Un</v>
          </cell>
          <cell r="D1147">
            <v>10.59</v>
          </cell>
          <cell r="E1147">
            <v>3.18</v>
          </cell>
          <cell r="F1147">
            <v>13.77</v>
          </cell>
        </row>
        <row r="1148">
          <cell r="A1148">
            <v>81185</v>
          </cell>
          <cell r="B1148" t="str">
            <v>BUCHA DE REDUÇÃO SOLDÁVEL LONGA 75 X 50 MM</v>
          </cell>
          <cell r="C1148" t="str">
            <v>un</v>
          </cell>
          <cell r="D1148">
            <v>16.75</v>
          </cell>
          <cell r="E1148">
            <v>4.2</v>
          </cell>
          <cell r="F1148">
            <v>20.95</v>
          </cell>
        </row>
        <row r="1149">
          <cell r="A1149">
            <v>81187</v>
          </cell>
          <cell r="B1149" t="str">
            <v>BUCHA DE REDUÇÃO SOLDÁVEL LONGA 110 X 60 MMM</v>
          </cell>
          <cell r="C1149" t="str">
            <v>un</v>
          </cell>
          <cell r="D1149">
            <v>34</v>
          </cell>
          <cell r="E1149">
            <v>5.22</v>
          </cell>
          <cell r="F1149">
            <v>39.22</v>
          </cell>
        </row>
        <row r="1150">
          <cell r="A1150">
            <v>81200</v>
          </cell>
          <cell r="B1150" t="str">
            <v>N I P E L S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81201</v>
          </cell>
          <cell r="B1151" t="str">
            <v>NIPLE COM ROSCA DIAMETRO 1/2"</v>
          </cell>
          <cell r="C1151" t="str">
            <v>Un</v>
          </cell>
          <cell r="D1151">
            <v>0.61</v>
          </cell>
          <cell r="E1151">
            <v>4.54</v>
          </cell>
          <cell r="F1151">
            <v>5.15</v>
          </cell>
        </row>
        <row r="1152">
          <cell r="A1152">
            <v>81202</v>
          </cell>
          <cell r="B1152" t="str">
            <v>NIPLE COM ROSCA DIAMETRO 3/4"</v>
          </cell>
          <cell r="C1152" t="str">
            <v>Un</v>
          </cell>
          <cell r="D1152">
            <v>1.07</v>
          </cell>
          <cell r="E1152">
            <v>4.54</v>
          </cell>
          <cell r="F1152">
            <v>5.61</v>
          </cell>
        </row>
        <row r="1153">
          <cell r="A1153">
            <v>81203</v>
          </cell>
          <cell r="B1153" t="str">
            <v>NIPLE COM ROSCA DIAMETRO 1"</v>
          </cell>
          <cell r="C1153" t="str">
            <v>Un</v>
          </cell>
          <cell r="D1153">
            <v>1.6</v>
          </cell>
          <cell r="E1153">
            <v>4.54</v>
          </cell>
          <cell r="F1153">
            <v>6.14</v>
          </cell>
        </row>
        <row r="1154">
          <cell r="A1154">
            <v>81204</v>
          </cell>
          <cell r="B1154" t="str">
            <v>NIPLE COM ROSCA DIAMETRO 1.1/4"</v>
          </cell>
          <cell r="C1154" t="str">
            <v>Un</v>
          </cell>
          <cell r="D1154">
            <v>6.31</v>
          </cell>
          <cell r="E1154">
            <v>7.94</v>
          </cell>
          <cell r="F1154">
            <v>14.25</v>
          </cell>
        </row>
        <row r="1155">
          <cell r="A1155">
            <v>81205</v>
          </cell>
          <cell r="B1155" t="str">
            <v>NIPLE COM ROSCA DIAMETRO 1.1/2"</v>
          </cell>
          <cell r="C1155" t="str">
            <v>Un</v>
          </cell>
          <cell r="D1155">
            <v>8.36</v>
          </cell>
          <cell r="E1155">
            <v>7.94</v>
          </cell>
          <cell r="F1155">
            <v>16.3</v>
          </cell>
        </row>
        <row r="1156">
          <cell r="A1156">
            <v>81206</v>
          </cell>
          <cell r="B1156" t="str">
            <v>NIPLE COM ROSCA DIAMETRO 2"</v>
          </cell>
          <cell r="C1156" t="str">
            <v>Un</v>
          </cell>
          <cell r="D1156">
            <v>15.09</v>
          </cell>
          <cell r="E1156">
            <v>7.94</v>
          </cell>
          <cell r="F1156">
            <v>23.03</v>
          </cell>
        </row>
        <row r="1157">
          <cell r="A1157">
            <v>81207</v>
          </cell>
          <cell r="B1157" t="str">
            <v>NIPLE COM ROSCA DIAMETRO 2.1/2"</v>
          </cell>
          <cell r="C1157" t="str">
            <v>Un</v>
          </cell>
          <cell r="D1157">
            <v>28</v>
          </cell>
          <cell r="E1157">
            <v>9.08</v>
          </cell>
          <cell r="F1157">
            <v>37.08</v>
          </cell>
        </row>
        <row r="1158">
          <cell r="A1158">
            <v>81208</v>
          </cell>
          <cell r="B1158" t="str">
            <v>NIPLE COM ROSCA DIAMETRO 3"</v>
          </cell>
          <cell r="C1158" t="str">
            <v>Un</v>
          </cell>
          <cell r="D1158">
            <v>36</v>
          </cell>
          <cell r="E1158">
            <v>9.08</v>
          </cell>
          <cell r="F1158">
            <v>45.08</v>
          </cell>
        </row>
        <row r="1159">
          <cell r="A1159">
            <v>81209</v>
          </cell>
          <cell r="B1159" t="str">
            <v>NIPLE COM ROSCA DIAMETRO 4"</v>
          </cell>
          <cell r="C1159" t="str">
            <v>Un</v>
          </cell>
          <cell r="D1159">
            <v>56</v>
          </cell>
          <cell r="E1159">
            <v>11.36</v>
          </cell>
          <cell r="F1159">
            <v>67.36</v>
          </cell>
        </row>
        <row r="1160">
          <cell r="A1160">
            <v>81230</v>
          </cell>
          <cell r="B1160" t="str">
            <v>C A P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81231</v>
          </cell>
          <cell r="B1161" t="str">
            <v>CAP PVC ROSCAVEL DIAMETRO 1/2" (20 mm)</v>
          </cell>
          <cell r="C1161" t="str">
            <v>Un</v>
          </cell>
          <cell r="D1161">
            <v>0.91</v>
          </cell>
          <cell r="E1161">
            <v>2.0499999999999998</v>
          </cell>
          <cell r="F1161">
            <v>2.96</v>
          </cell>
        </row>
        <row r="1162">
          <cell r="A1162">
            <v>81232</v>
          </cell>
          <cell r="B1162" t="str">
            <v>CAP PVC ROSCAVEL DIAMETRO 3/4" (25 mm)</v>
          </cell>
          <cell r="C1162" t="str">
            <v>Un</v>
          </cell>
          <cell r="D1162">
            <v>1.37</v>
          </cell>
          <cell r="E1162">
            <v>2.0499999999999998</v>
          </cell>
          <cell r="F1162">
            <v>3.42</v>
          </cell>
        </row>
        <row r="1163">
          <cell r="A1163">
            <v>81233</v>
          </cell>
          <cell r="B1163" t="str">
            <v>CAP PVC ROSCAVEL DIAMETRO 1" (32 mm)</v>
          </cell>
          <cell r="C1163" t="str">
            <v>Un</v>
          </cell>
          <cell r="D1163">
            <v>2.35</v>
          </cell>
          <cell r="E1163">
            <v>2.0499999999999998</v>
          </cell>
          <cell r="F1163">
            <v>4.4000000000000004</v>
          </cell>
        </row>
        <row r="1164">
          <cell r="A1164">
            <v>81234</v>
          </cell>
          <cell r="B1164" t="str">
            <v>CAP PVC ROSCAVEL DIAMETRO 1.1/4" (40 mm)</v>
          </cell>
          <cell r="C1164" t="str">
            <v>Un</v>
          </cell>
          <cell r="D1164">
            <v>5.08</v>
          </cell>
          <cell r="E1164">
            <v>3.18</v>
          </cell>
          <cell r="F1164">
            <v>8.26</v>
          </cell>
        </row>
        <row r="1165">
          <cell r="A1165">
            <v>81235</v>
          </cell>
          <cell r="B1165" t="str">
            <v>CAP PVC ROSCAVEL DIAMETRO 1.1/2"</v>
          </cell>
          <cell r="C1165" t="str">
            <v>Un</v>
          </cell>
          <cell r="D1165">
            <v>6.64</v>
          </cell>
          <cell r="E1165">
            <v>3.18</v>
          </cell>
          <cell r="F1165">
            <v>9.82</v>
          </cell>
        </row>
        <row r="1166">
          <cell r="A1166">
            <v>81236</v>
          </cell>
          <cell r="B1166" t="str">
            <v>CAP PVC ROSCAVEL DIAMETRO 2"</v>
          </cell>
          <cell r="C1166" t="str">
            <v>Un</v>
          </cell>
          <cell r="D1166">
            <v>14.33</v>
          </cell>
          <cell r="E1166">
            <v>4.3099999999999996</v>
          </cell>
          <cell r="F1166">
            <v>18.64</v>
          </cell>
        </row>
        <row r="1167">
          <cell r="A1167">
            <v>81250</v>
          </cell>
          <cell r="B1167" t="str">
            <v>CAP PVC SOLDAVEL 20 mm</v>
          </cell>
          <cell r="C1167" t="str">
            <v>Un</v>
          </cell>
          <cell r="D1167">
            <v>0.75</v>
          </cell>
          <cell r="E1167">
            <v>1.02</v>
          </cell>
          <cell r="F1167">
            <v>1.77</v>
          </cell>
        </row>
        <row r="1168">
          <cell r="A1168">
            <v>81251</v>
          </cell>
          <cell r="B1168" t="str">
            <v>CAP SOLD. DIAMETRO 25 mm</v>
          </cell>
          <cell r="C1168" t="str">
            <v>Un</v>
          </cell>
          <cell r="D1168">
            <v>1.07</v>
          </cell>
          <cell r="E1168">
            <v>1.02</v>
          </cell>
          <cell r="F1168">
            <v>2.09</v>
          </cell>
        </row>
        <row r="1169">
          <cell r="A1169">
            <v>81252</v>
          </cell>
          <cell r="B1169" t="str">
            <v>CAP PVC SOLDAVEL 32 mm</v>
          </cell>
          <cell r="C1169" t="str">
            <v>Un</v>
          </cell>
          <cell r="D1169">
            <v>1.9</v>
          </cell>
          <cell r="E1169">
            <v>1.02</v>
          </cell>
          <cell r="F1169">
            <v>2.92</v>
          </cell>
        </row>
        <row r="1170">
          <cell r="A1170">
            <v>81253</v>
          </cell>
          <cell r="B1170" t="str">
            <v>CAP PVC SOLDAVEL DIAMETRO 40 mm</v>
          </cell>
          <cell r="C1170" t="str">
            <v>Un</v>
          </cell>
          <cell r="D1170">
            <v>2.2799999999999998</v>
          </cell>
          <cell r="E1170">
            <v>1.59</v>
          </cell>
          <cell r="F1170">
            <v>3.87</v>
          </cell>
        </row>
        <row r="1171">
          <cell r="A1171">
            <v>81254</v>
          </cell>
          <cell r="B1171" t="str">
            <v>CAP PVC SOLDAVEL DIAMETRO 50 mm</v>
          </cell>
          <cell r="C1171" t="str">
            <v>Un</v>
          </cell>
          <cell r="D1171">
            <v>5.58</v>
          </cell>
          <cell r="E1171">
            <v>1.59</v>
          </cell>
          <cell r="F1171">
            <v>7.17</v>
          </cell>
        </row>
        <row r="1172">
          <cell r="A1172">
            <v>81255</v>
          </cell>
          <cell r="B1172" t="str">
            <v>CAP PVC SOLDAVEL DIAMETRO 60 mm</v>
          </cell>
          <cell r="C1172" t="str">
            <v>Un</v>
          </cell>
          <cell r="D1172">
            <v>11.5</v>
          </cell>
          <cell r="E1172">
            <v>1.59</v>
          </cell>
          <cell r="F1172">
            <v>13.09</v>
          </cell>
        </row>
        <row r="1173">
          <cell r="A1173">
            <v>81256</v>
          </cell>
          <cell r="B1173" t="str">
            <v>CAP PVC SOLDAVEL DIAMETRO 75 mm</v>
          </cell>
          <cell r="C1173" t="str">
            <v>Un</v>
          </cell>
          <cell r="D1173">
            <v>11.93</v>
          </cell>
          <cell r="E1173">
            <v>2.0499999999999998</v>
          </cell>
          <cell r="F1173">
            <v>13.98</v>
          </cell>
        </row>
        <row r="1174">
          <cell r="A1174">
            <v>81257</v>
          </cell>
          <cell r="B1174" t="str">
            <v>CAP PVC SOLDAVEL DIAMETRO 85 mm</v>
          </cell>
          <cell r="C1174" t="str">
            <v>Un</v>
          </cell>
          <cell r="D1174">
            <v>26.9</v>
          </cell>
          <cell r="E1174">
            <v>2.09</v>
          </cell>
          <cell r="F1174">
            <v>28.99</v>
          </cell>
        </row>
        <row r="1175">
          <cell r="A1175">
            <v>81258</v>
          </cell>
          <cell r="B1175" t="str">
            <v>CAP PVC SOLDAVEL DIAMETRO 110 mm</v>
          </cell>
          <cell r="C1175" t="str">
            <v>Un</v>
          </cell>
          <cell r="D1175">
            <v>46.6</v>
          </cell>
          <cell r="E1175">
            <v>5.22</v>
          </cell>
          <cell r="F1175">
            <v>51.82</v>
          </cell>
        </row>
        <row r="1176">
          <cell r="A1176">
            <v>81300</v>
          </cell>
          <cell r="B1176" t="str">
            <v>J O E L H O S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81301</v>
          </cell>
          <cell r="B1177" t="str">
            <v>JOELHO 45 GRAUS SOLDAVEL 20 mm</v>
          </cell>
          <cell r="C1177" t="str">
            <v>Un</v>
          </cell>
          <cell r="D1177">
            <v>0.52</v>
          </cell>
          <cell r="E1177">
            <v>4.09</v>
          </cell>
          <cell r="F1177">
            <v>4.6100000000000003</v>
          </cell>
        </row>
        <row r="1178">
          <cell r="A1178">
            <v>81302</v>
          </cell>
          <cell r="B1178" t="str">
            <v>JOELHO 45 GRAUS SOLDAVEL 25 mm</v>
          </cell>
          <cell r="C1178" t="str">
            <v>Un</v>
          </cell>
          <cell r="D1178">
            <v>0.9</v>
          </cell>
          <cell r="E1178">
            <v>4.09</v>
          </cell>
          <cell r="F1178">
            <v>4.99</v>
          </cell>
        </row>
        <row r="1179">
          <cell r="A1179">
            <v>81303</v>
          </cell>
          <cell r="B1179" t="str">
            <v>JOELHO 45 GRAUS SOLDAVEL 32 mm</v>
          </cell>
          <cell r="C1179" t="str">
            <v>Un</v>
          </cell>
          <cell r="D1179">
            <v>3.01</v>
          </cell>
          <cell r="E1179">
            <v>4.09</v>
          </cell>
          <cell r="F1179">
            <v>7.1</v>
          </cell>
        </row>
        <row r="1180">
          <cell r="A1180">
            <v>81304</v>
          </cell>
          <cell r="B1180" t="str">
            <v>JOELHO 45 GRAUS SOLDAVEL 40 mm</v>
          </cell>
          <cell r="C1180" t="str">
            <v>Un</v>
          </cell>
          <cell r="D1180">
            <v>3.52</v>
          </cell>
          <cell r="E1180">
            <v>6.36</v>
          </cell>
          <cell r="F1180">
            <v>9.8800000000000008</v>
          </cell>
        </row>
        <row r="1181">
          <cell r="A1181">
            <v>81305</v>
          </cell>
          <cell r="B1181" t="str">
            <v>JOELHO 45 GRAUS SOLDAVEL 50 mm</v>
          </cell>
          <cell r="C1181" t="str">
            <v>Un</v>
          </cell>
          <cell r="D1181">
            <v>4.3899999999999997</v>
          </cell>
          <cell r="E1181">
            <v>6.36</v>
          </cell>
          <cell r="F1181">
            <v>10.75</v>
          </cell>
        </row>
        <row r="1182">
          <cell r="A1182">
            <v>81306</v>
          </cell>
          <cell r="B1182" t="str">
            <v>JOELHO 45 GRAUS SOLDAVEL 60 mm</v>
          </cell>
          <cell r="C1182" t="str">
            <v>Un</v>
          </cell>
          <cell r="D1182">
            <v>20.39</v>
          </cell>
          <cell r="E1182">
            <v>6.36</v>
          </cell>
          <cell r="F1182">
            <v>26.75</v>
          </cell>
        </row>
        <row r="1183">
          <cell r="A1183">
            <v>81307</v>
          </cell>
          <cell r="B1183" t="str">
            <v>JOELHO 45 GRAUS SOLDAVEL 75 mm</v>
          </cell>
          <cell r="C1183" t="str">
            <v>Un</v>
          </cell>
          <cell r="D1183">
            <v>38.270000000000003</v>
          </cell>
          <cell r="E1183">
            <v>8.4</v>
          </cell>
          <cell r="F1183">
            <v>46.67</v>
          </cell>
        </row>
        <row r="1184">
          <cell r="A1184">
            <v>81308</v>
          </cell>
          <cell r="B1184" t="str">
            <v>JOELHO 45 GRAUS SOLDAVEL 85 mm</v>
          </cell>
          <cell r="C1184" t="str">
            <v>Un</v>
          </cell>
          <cell r="D1184">
            <v>43.35</v>
          </cell>
          <cell r="E1184">
            <v>8.4</v>
          </cell>
          <cell r="F1184">
            <v>51.75</v>
          </cell>
        </row>
        <row r="1185">
          <cell r="A1185">
            <v>81309</v>
          </cell>
          <cell r="B1185" t="str">
            <v>JOELHO 45 GRAUS SOLDAVEL 110 mm</v>
          </cell>
          <cell r="C1185" t="str">
            <v>Un</v>
          </cell>
          <cell r="D1185">
            <v>124.34</v>
          </cell>
          <cell r="E1185">
            <v>10.220000000000001</v>
          </cell>
          <cell r="F1185">
            <v>134.56</v>
          </cell>
        </row>
        <row r="1186">
          <cell r="A1186">
            <v>81320</v>
          </cell>
          <cell r="B1186" t="str">
            <v>JOELHO 90 GRAUS SOLDAVEL DIAMETRO 20 MM</v>
          </cell>
          <cell r="C1186" t="str">
            <v>Un</v>
          </cell>
          <cell r="D1186">
            <v>0.53</v>
          </cell>
          <cell r="E1186">
            <v>4.09</v>
          </cell>
          <cell r="F1186">
            <v>4.62</v>
          </cell>
        </row>
        <row r="1187">
          <cell r="A1187">
            <v>81321</v>
          </cell>
          <cell r="B1187" t="str">
            <v>JOELHO 90 GRAUS SOLDAVEL DIAMETRO 25 MM</v>
          </cell>
          <cell r="C1187" t="str">
            <v>Un</v>
          </cell>
          <cell r="D1187">
            <v>0.62</v>
          </cell>
          <cell r="E1187">
            <v>4.09</v>
          </cell>
          <cell r="F1187">
            <v>4.71</v>
          </cell>
        </row>
        <row r="1188">
          <cell r="A1188">
            <v>81322</v>
          </cell>
          <cell r="B1188" t="str">
            <v>JOELHO 90 GRAUS SOLDAVEL DIAMETRO 32 MM (1")</v>
          </cell>
          <cell r="C1188" t="str">
            <v>Un</v>
          </cell>
          <cell r="D1188">
            <v>1.81</v>
          </cell>
          <cell r="E1188">
            <v>4.09</v>
          </cell>
          <cell r="F1188">
            <v>5.9</v>
          </cell>
        </row>
        <row r="1189">
          <cell r="A1189">
            <v>81323</v>
          </cell>
          <cell r="B1189" t="str">
            <v>JOELHO 90 GRAUS SOLDAVEL DIAMETRO 40 mm (1.1/4")</v>
          </cell>
          <cell r="C1189" t="str">
            <v>Un</v>
          </cell>
          <cell r="D1189">
            <v>4.24</v>
          </cell>
          <cell r="E1189">
            <v>6.36</v>
          </cell>
          <cell r="F1189">
            <v>10.6</v>
          </cell>
        </row>
        <row r="1190">
          <cell r="A1190">
            <v>81324</v>
          </cell>
          <cell r="B1190" t="str">
            <v>JOELHO 90 GRAUS SOLDAVEL 50 mm (MARROM)</v>
          </cell>
          <cell r="C1190" t="str">
            <v>Un</v>
          </cell>
          <cell r="D1190">
            <v>4.67</v>
          </cell>
          <cell r="E1190">
            <v>6.36</v>
          </cell>
          <cell r="F1190">
            <v>11.03</v>
          </cell>
        </row>
        <row r="1191">
          <cell r="A1191">
            <v>81325</v>
          </cell>
          <cell r="B1191" t="str">
            <v>JOELHO 90 GRAUS SOLDAVEL DIAMETRO 60 mm</v>
          </cell>
          <cell r="C1191" t="str">
            <v>Un</v>
          </cell>
          <cell r="D1191">
            <v>16.37</v>
          </cell>
          <cell r="E1191">
            <v>6.36</v>
          </cell>
          <cell r="F1191">
            <v>22.73</v>
          </cell>
        </row>
        <row r="1192">
          <cell r="A1192">
            <v>81326</v>
          </cell>
          <cell r="B1192" t="str">
            <v>JOELHO 90 GRAUS SOLDAVEL DIAMETRO 75 mm</v>
          </cell>
          <cell r="C1192" t="str">
            <v>Un</v>
          </cell>
          <cell r="D1192">
            <v>36.950000000000003</v>
          </cell>
          <cell r="E1192">
            <v>8.4</v>
          </cell>
          <cell r="F1192">
            <v>45.35</v>
          </cell>
        </row>
        <row r="1193">
          <cell r="A1193">
            <v>81327</v>
          </cell>
          <cell r="B1193" t="str">
            <v>JOELHO 90 GRAUS SOLDAVEL DIAMETRO 85 mm</v>
          </cell>
          <cell r="C1193" t="str">
            <v>Un</v>
          </cell>
          <cell r="D1193">
            <v>58.45</v>
          </cell>
          <cell r="E1193">
            <v>8.4</v>
          </cell>
          <cell r="F1193">
            <v>66.849999999999994</v>
          </cell>
        </row>
        <row r="1194">
          <cell r="A1194">
            <v>81328</v>
          </cell>
          <cell r="B1194" t="str">
            <v>JOELHO 90 GRAUS SOLDAVEL DIAMETRO 110 mm (MARROM)</v>
          </cell>
          <cell r="C1194" t="str">
            <v>Un</v>
          </cell>
          <cell r="D1194">
            <v>136</v>
          </cell>
          <cell r="E1194">
            <v>10.220000000000001</v>
          </cell>
          <cell r="F1194">
            <v>146.22</v>
          </cell>
        </row>
        <row r="1195">
          <cell r="A1195">
            <v>81340</v>
          </cell>
          <cell r="B1195" t="str">
            <v>JOELHO REDUÇÃO 90º SOLDÁVEL  32 mm X 25 mm</v>
          </cell>
          <cell r="C1195" t="str">
            <v>Un</v>
          </cell>
          <cell r="D1195">
            <v>3.08</v>
          </cell>
          <cell r="E1195">
            <v>4.09</v>
          </cell>
          <cell r="F1195">
            <v>7.17</v>
          </cell>
        </row>
        <row r="1196">
          <cell r="A1196">
            <v>81341</v>
          </cell>
          <cell r="B1196" t="str">
            <v>JOELHO 90 GRAUS ROSCAVEL 1/2" (MARROM)</v>
          </cell>
          <cell r="C1196" t="str">
            <v>Un</v>
          </cell>
          <cell r="D1196">
            <v>1.43</v>
          </cell>
          <cell r="E1196">
            <v>5</v>
          </cell>
          <cell r="F1196">
            <v>6.43</v>
          </cell>
        </row>
        <row r="1197">
          <cell r="A1197">
            <v>81342</v>
          </cell>
          <cell r="B1197" t="str">
            <v>JOELHO 90 GRAUS ROSCAVEL DIAMETRO 3/4"</v>
          </cell>
          <cell r="C1197" t="str">
            <v>Un</v>
          </cell>
          <cell r="D1197">
            <v>2.0299999999999998</v>
          </cell>
          <cell r="E1197">
            <v>5</v>
          </cell>
          <cell r="F1197">
            <v>7.03</v>
          </cell>
        </row>
        <row r="1198">
          <cell r="A1198">
            <v>81343</v>
          </cell>
          <cell r="B1198" t="str">
            <v>JOELHO 90 GRAUS ROSCAVEL DIAMETRO 1"</v>
          </cell>
          <cell r="C1198" t="str">
            <v>Un</v>
          </cell>
          <cell r="D1198">
            <v>3.32</v>
          </cell>
          <cell r="E1198">
            <v>5</v>
          </cell>
          <cell r="F1198">
            <v>8.32</v>
          </cell>
        </row>
        <row r="1199">
          <cell r="A1199">
            <v>81350</v>
          </cell>
          <cell r="B1199" t="str">
            <v>JOELHO 90 GRAUS SOLDAVEL/ROSCA DIAM.20 X 1/2"</v>
          </cell>
          <cell r="C1199" t="str">
            <v>Un</v>
          </cell>
          <cell r="D1199">
            <v>2.0499999999999998</v>
          </cell>
          <cell r="E1199">
            <v>4.54</v>
          </cell>
          <cell r="F1199">
            <v>6.59</v>
          </cell>
        </row>
        <row r="1200">
          <cell r="A1200">
            <v>81351</v>
          </cell>
          <cell r="B1200" t="str">
            <v>JOELHO 90 GRAUS SOLD./ROSCA 25 X 3/4"</v>
          </cell>
          <cell r="C1200" t="str">
            <v>Un</v>
          </cell>
          <cell r="D1200">
            <v>3</v>
          </cell>
          <cell r="E1200">
            <v>4.54</v>
          </cell>
          <cell r="F1200">
            <v>7.54</v>
          </cell>
        </row>
        <row r="1201">
          <cell r="A1201">
            <v>81360</v>
          </cell>
          <cell r="B1201" t="str">
            <v>JOELHO RED.90 GRAUS SOLD.C/BUCHA LATAO 25X1/2"</v>
          </cell>
          <cell r="C1201" t="str">
            <v>Un</v>
          </cell>
          <cell r="D1201">
            <v>3.99</v>
          </cell>
          <cell r="E1201">
            <v>2.59</v>
          </cell>
          <cell r="F1201">
            <v>6.58</v>
          </cell>
        </row>
        <row r="1202">
          <cell r="A1202">
            <v>81361</v>
          </cell>
          <cell r="B1202" t="str">
            <v>JOELHO REDUCAO 90 GRAUS SOLD./ROSCA 25 X 1/2"</v>
          </cell>
          <cell r="C1202" t="str">
            <v>Un</v>
          </cell>
          <cell r="D1202">
            <v>1.3</v>
          </cell>
          <cell r="E1202">
            <v>4.54</v>
          </cell>
          <cell r="F1202">
            <v>5.84</v>
          </cell>
        </row>
        <row r="1203">
          <cell r="A1203">
            <v>81368</v>
          </cell>
          <cell r="B1203" t="str">
            <v>JOELHO 90 GRAUS SOLD.C/BUCHA LATAO 20 X 1/2"</v>
          </cell>
          <cell r="C1203" t="str">
            <v>Un</v>
          </cell>
          <cell r="D1203">
            <v>5.15</v>
          </cell>
          <cell r="E1203">
            <v>2.57</v>
          </cell>
          <cell r="F1203">
            <v>7.72</v>
          </cell>
        </row>
        <row r="1204">
          <cell r="A1204">
            <v>81369</v>
          </cell>
          <cell r="B1204" t="str">
            <v>JOELHO 90 GRAUS SOLD. C/BUCHA LATAO 25 X 3/4"</v>
          </cell>
          <cell r="C1204" t="str">
            <v>Un</v>
          </cell>
          <cell r="D1204">
            <v>6.5</v>
          </cell>
          <cell r="E1204">
            <v>2.59</v>
          </cell>
          <cell r="F1204">
            <v>9.09</v>
          </cell>
        </row>
        <row r="1205">
          <cell r="A1205">
            <v>81375</v>
          </cell>
          <cell r="B1205" t="str">
            <v>JOELHO RED.90 GR.C/ROSCA E BUC.LATAO 3/4"X1/2"</v>
          </cell>
          <cell r="C1205" t="str">
            <v>Un</v>
          </cell>
          <cell r="D1205">
            <v>9.51</v>
          </cell>
          <cell r="E1205">
            <v>5</v>
          </cell>
          <cell r="F1205">
            <v>14.51</v>
          </cell>
        </row>
        <row r="1206">
          <cell r="A1206">
            <v>81376</v>
          </cell>
          <cell r="B1206" t="str">
            <v>JOELHO DE REDUCAO 90 GRAUS SOLD.DIAM.25X20MM</v>
          </cell>
          <cell r="C1206" t="str">
            <v>Un</v>
          </cell>
          <cell r="D1206">
            <v>1.53</v>
          </cell>
          <cell r="E1206">
            <v>4.09</v>
          </cell>
          <cell r="F1206">
            <v>5.62</v>
          </cell>
        </row>
        <row r="1207">
          <cell r="A1207">
            <v>81380</v>
          </cell>
          <cell r="B1207" t="str">
            <v>JOELHO 90 GRAUS C/ROSCA E BUCHA LATAO DIAM.1/2"</v>
          </cell>
          <cell r="C1207" t="str">
            <v>Un</v>
          </cell>
          <cell r="D1207">
            <v>4.18</v>
          </cell>
          <cell r="E1207">
            <v>5</v>
          </cell>
          <cell r="F1207">
            <v>9.18</v>
          </cell>
        </row>
        <row r="1208">
          <cell r="A1208">
            <v>81381</v>
          </cell>
          <cell r="B1208" t="str">
            <v>JOELHO 90 GRAUS C/ROSCA E BUCHA LATAO DIAM. 3/4</v>
          </cell>
          <cell r="C1208" t="str">
            <v>Un</v>
          </cell>
          <cell r="D1208">
            <v>3.95</v>
          </cell>
          <cell r="E1208">
            <v>5</v>
          </cell>
          <cell r="F1208">
            <v>8.9499999999999993</v>
          </cell>
        </row>
        <row r="1209">
          <cell r="A1209">
            <v>81400</v>
          </cell>
          <cell r="B1209" t="str">
            <v>T E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81401</v>
          </cell>
          <cell r="B1210" t="str">
            <v>TE 90 GRAUS SOLDAVEL DIAMETRO 20 mm</v>
          </cell>
          <cell r="C1210" t="str">
            <v>Un</v>
          </cell>
          <cell r="D1210">
            <v>0.8</v>
          </cell>
          <cell r="E1210">
            <v>4.3099999999999996</v>
          </cell>
          <cell r="F1210">
            <v>5.1100000000000003</v>
          </cell>
        </row>
        <row r="1211">
          <cell r="A1211">
            <v>81402</v>
          </cell>
          <cell r="B1211" t="str">
            <v>TE 90 GRAUS SOLDAVEL DIAMETRO 25 mm</v>
          </cell>
          <cell r="C1211" t="str">
            <v>Un</v>
          </cell>
          <cell r="D1211">
            <v>0.93</v>
          </cell>
          <cell r="E1211">
            <v>4.3099999999999996</v>
          </cell>
          <cell r="F1211">
            <v>5.24</v>
          </cell>
        </row>
        <row r="1212">
          <cell r="A1212">
            <v>81403</v>
          </cell>
          <cell r="B1212" t="str">
            <v>TE 90 GRAUS SOLDAVEL DIAMETRO 32 mm</v>
          </cell>
          <cell r="C1212" t="str">
            <v>Un</v>
          </cell>
          <cell r="D1212">
            <v>2.12</v>
          </cell>
          <cell r="E1212">
            <v>4.3099999999999996</v>
          </cell>
          <cell r="F1212">
            <v>6.43</v>
          </cell>
        </row>
        <row r="1213">
          <cell r="A1213">
            <v>81404</v>
          </cell>
          <cell r="B1213" t="str">
            <v>TE 90 GRAUS SOLDAVEL DIAMETRO 40 mm</v>
          </cell>
          <cell r="C1213" t="str">
            <v>Un</v>
          </cell>
          <cell r="D1213">
            <v>5.47</v>
          </cell>
          <cell r="E1213">
            <v>6.82</v>
          </cell>
          <cell r="F1213">
            <v>12.29</v>
          </cell>
        </row>
        <row r="1214">
          <cell r="A1214">
            <v>81405</v>
          </cell>
          <cell r="B1214" t="str">
            <v>TE 90 GRAUS SOLDAVEL DIAMETRO 50 mm</v>
          </cell>
          <cell r="C1214" t="str">
            <v>Un</v>
          </cell>
          <cell r="D1214">
            <v>7.62</v>
          </cell>
          <cell r="E1214">
            <v>6.82</v>
          </cell>
          <cell r="F1214">
            <v>14.44</v>
          </cell>
        </row>
        <row r="1215">
          <cell r="A1215">
            <v>81406</v>
          </cell>
          <cell r="B1215" t="str">
            <v>TE 90 GRAUS SOLDAVEL DIMETRO 60 mm</v>
          </cell>
          <cell r="C1215" t="str">
            <v>Un</v>
          </cell>
          <cell r="D1215">
            <v>17.73</v>
          </cell>
          <cell r="E1215">
            <v>6.82</v>
          </cell>
          <cell r="F1215">
            <v>24.55</v>
          </cell>
        </row>
        <row r="1216">
          <cell r="A1216">
            <v>81407</v>
          </cell>
          <cell r="B1216" t="str">
            <v>TE 90 GRAUS SOLDAVEL DIAMETRO 75 mm</v>
          </cell>
          <cell r="C1216" t="str">
            <v>Un</v>
          </cell>
          <cell r="D1216">
            <v>34</v>
          </cell>
          <cell r="E1216">
            <v>10.220000000000001</v>
          </cell>
          <cell r="F1216">
            <v>44.22</v>
          </cell>
        </row>
        <row r="1217">
          <cell r="A1217">
            <v>81408</v>
          </cell>
          <cell r="B1217" t="str">
            <v>TE 90 GRAUS SOLDAVEL DIAMETRO 85 mm</v>
          </cell>
          <cell r="C1217" t="str">
            <v>Un</v>
          </cell>
          <cell r="D1217">
            <v>53.32</v>
          </cell>
          <cell r="E1217">
            <v>10.220000000000001</v>
          </cell>
          <cell r="F1217">
            <v>63.54</v>
          </cell>
        </row>
        <row r="1218">
          <cell r="A1218">
            <v>81409</v>
          </cell>
          <cell r="B1218" t="str">
            <v>TE 90 GRAUS SOLDAVEL DIAMETRO 110 mm</v>
          </cell>
          <cell r="C1218" t="str">
            <v>Un</v>
          </cell>
          <cell r="D1218">
            <v>99.7</v>
          </cell>
          <cell r="E1218">
            <v>12.48</v>
          </cell>
          <cell r="F1218">
            <v>112.18</v>
          </cell>
        </row>
        <row r="1219">
          <cell r="A1219">
            <v>81420</v>
          </cell>
          <cell r="B1219" t="str">
            <v>TE DE REDUCAO 90 GRAUS SOLDAVEL 25 X 20 mm</v>
          </cell>
          <cell r="C1219" t="str">
            <v>Un</v>
          </cell>
          <cell r="D1219">
            <v>2.02</v>
          </cell>
          <cell r="E1219">
            <v>4.3099999999999996</v>
          </cell>
          <cell r="F1219">
            <v>6.33</v>
          </cell>
        </row>
        <row r="1220">
          <cell r="A1220">
            <v>81421</v>
          </cell>
          <cell r="B1220" t="str">
            <v>TE REDUCAO 90 GRAUS SOLDAVEL 32 X 25 mm</v>
          </cell>
          <cell r="C1220" t="str">
            <v>Un</v>
          </cell>
          <cell r="D1220">
            <v>3.94</v>
          </cell>
          <cell r="E1220">
            <v>4.3099999999999996</v>
          </cell>
          <cell r="F1220">
            <v>8.25</v>
          </cell>
        </row>
        <row r="1221">
          <cell r="A1221">
            <v>81422</v>
          </cell>
          <cell r="B1221" t="str">
            <v>TE REDUCAO 90 GRAUS SOLDAVEL 40 X 32 mm</v>
          </cell>
          <cell r="C1221" t="str">
            <v>Un</v>
          </cell>
          <cell r="D1221">
            <v>9</v>
          </cell>
          <cell r="E1221">
            <v>6.82</v>
          </cell>
          <cell r="F1221">
            <v>15.82</v>
          </cell>
        </row>
        <row r="1222">
          <cell r="A1222">
            <v>81423</v>
          </cell>
          <cell r="B1222" t="str">
            <v>TE DE REDUCAO 90 GRAUS SOLD.50 X 20 MM</v>
          </cell>
          <cell r="C1222" t="str">
            <v>Un</v>
          </cell>
          <cell r="D1222">
            <v>5.95</v>
          </cell>
          <cell r="E1222">
            <v>6.82</v>
          </cell>
          <cell r="F1222">
            <v>12.77</v>
          </cell>
        </row>
        <row r="1223">
          <cell r="A1223">
            <v>81424</v>
          </cell>
          <cell r="B1223" t="str">
            <v>TE REDUCAO 90 GRAUS SOLDAVEL 50 X 25 mm</v>
          </cell>
          <cell r="C1223" t="str">
            <v>Un</v>
          </cell>
          <cell r="D1223">
            <v>7.15</v>
          </cell>
          <cell r="E1223">
            <v>6.82</v>
          </cell>
          <cell r="F1223">
            <v>13.97</v>
          </cell>
        </row>
        <row r="1224">
          <cell r="A1224">
            <v>81425</v>
          </cell>
          <cell r="B1224" t="str">
            <v>TE REDUCAO 90 GRAUS SOLDAVEL 50 X 32 mm</v>
          </cell>
          <cell r="C1224" t="str">
            <v>Un</v>
          </cell>
          <cell r="D1224">
            <v>10.64</v>
          </cell>
          <cell r="E1224">
            <v>6.82</v>
          </cell>
          <cell r="F1224">
            <v>17.46</v>
          </cell>
        </row>
        <row r="1225">
          <cell r="A1225">
            <v>81426</v>
          </cell>
          <cell r="B1225" t="str">
            <v>TE REDUCAO 90 GRAUS SOLDAVEL 50 X 40 mm</v>
          </cell>
          <cell r="C1225" t="str">
            <v>Un</v>
          </cell>
          <cell r="D1225">
            <v>16.420000000000002</v>
          </cell>
          <cell r="E1225">
            <v>6.82</v>
          </cell>
          <cell r="F1225">
            <v>23.24</v>
          </cell>
        </row>
        <row r="1226">
          <cell r="A1226">
            <v>81427</v>
          </cell>
          <cell r="B1226" t="str">
            <v>TE DE REDUCAO 90 GRAUS SOLDAVEL 75 X 50 MM</v>
          </cell>
          <cell r="C1226" t="str">
            <v>Un</v>
          </cell>
          <cell r="D1226">
            <v>27.76</v>
          </cell>
          <cell r="E1226">
            <v>10.220000000000001</v>
          </cell>
          <cell r="F1226">
            <v>37.979999999999997</v>
          </cell>
        </row>
        <row r="1227">
          <cell r="A1227">
            <v>81428</v>
          </cell>
          <cell r="B1227" t="str">
            <v>TE DE REDUCAO 90 GRAUS SOLDAVEL 85 X 60 MM</v>
          </cell>
          <cell r="C1227" t="str">
            <v>Un</v>
          </cell>
          <cell r="D1227">
            <v>65</v>
          </cell>
          <cell r="E1227">
            <v>10.220000000000001</v>
          </cell>
          <cell r="F1227">
            <v>75.22</v>
          </cell>
        </row>
        <row r="1228">
          <cell r="A1228">
            <v>81429</v>
          </cell>
          <cell r="B1228" t="str">
            <v>TE DE REDUCAO 90 GRAUS SOLDAVEL 110 X 60 MM</v>
          </cell>
          <cell r="C1228" t="str">
            <v>Un</v>
          </cell>
          <cell r="D1228">
            <v>103.3</v>
          </cell>
          <cell r="E1228">
            <v>12.48</v>
          </cell>
          <cell r="F1228">
            <v>115.78</v>
          </cell>
        </row>
        <row r="1229">
          <cell r="A1229">
            <v>81439</v>
          </cell>
          <cell r="B1229" t="str">
            <v>TE REDUÇÃO 90º SOLD.C/ROSCA 32 X 32 X 3/4"</v>
          </cell>
          <cell r="C1229" t="str">
            <v>Un</v>
          </cell>
          <cell r="D1229">
            <v>10.57</v>
          </cell>
          <cell r="E1229">
            <v>4.54</v>
          </cell>
          <cell r="F1229">
            <v>15.11</v>
          </cell>
        </row>
        <row r="1230">
          <cell r="A1230">
            <v>81440</v>
          </cell>
          <cell r="B1230" t="str">
            <v>TE REDUCAO 90 GRAUS SOLD.C/ROSCA 25X25X1/2"</v>
          </cell>
          <cell r="C1230" t="str">
            <v>Un</v>
          </cell>
          <cell r="D1230">
            <v>4.53</v>
          </cell>
          <cell r="E1230">
            <v>4.54</v>
          </cell>
          <cell r="F1230">
            <v>9.07</v>
          </cell>
        </row>
        <row r="1231">
          <cell r="A1231">
            <v>81441</v>
          </cell>
          <cell r="B1231" t="str">
            <v>TE 90 GR.SOLD.C/ROSCA NA BOLSA CENT.20X20X1/2"</v>
          </cell>
          <cell r="C1231" t="str">
            <v>Un</v>
          </cell>
          <cell r="D1231">
            <v>2.1800000000000002</v>
          </cell>
          <cell r="E1231">
            <v>4.54</v>
          </cell>
          <cell r="F1231">
            <v>6.72</v>
          </cell>
        </row>
        <row r="1232">
          <cell r="A1232">
            <v>81442</v>
          </cell>
          <cell r="B1232" t="str">
            <v>TE90 GR.SOLD.C/ROSCA NA BOLSA CENT.25X25X3/4"</v>
          </cell>
          <cell r="C1232" t="str">
            <v>Un</v>
          </cell>
          <cell r="D1232">
            <v>2.97</v>
          </cell>
          <cell r="E1232">
            <v>4.54</v>
          </cell>
          <cell r="F1232">
            <v>7.51</v>
          </cell>
        </row>
        <row r="1233">
          <cell r="A1233">
            <v>81443</v>
          </cell>
          <cell r="B1233" t="str">
            <v>TE 90 GR.SOLD.C/BUC.LATAO NA BOLSA CENT.20X20X1/2"</v>
          </cell>
          <cell r="C1233" t="str">
            <v>Un</v>
          </cell>
          <cell r="D1233">
            <v>9.0299999999999994</v>
          </cell>
          <cell r="E1233">
            <v>4.3099999999999996</v>
          </cell>
          <cell r="F1233">
            <v>13.34</v>
          </cell>
        </row>
        <row r="1234">
          <cell r="A1234">
            <v>81444</v>
          </cell>
          <cell r="B1234" t="str">
            <v>TE 90 GR.SOLD.C/BUC.LATAO NA BOLSA CENT.25X25X3/4"</v>
          </cell>
          <cell r="C1234" t="str">
            <v>Un</v>
          </cell>
          <cell r="D1234">
            <v>9.86</v>
          </cell>
          <cell r="E1234">
            <v>4.3099999999999996</v>
          </cell>
          <cell r="F1234">
            <v>14.17</v>
          </cell>
        </row>
        <row r="1235">
          <cell r="A1235">
            <v>81445</v>
          </cell>
          <cell r="B1235" t="str">
            <v>TE RED.SOLD.90GR.BUC.LATAO BOLSA CENT.25X25X1/2"</v>
          </cell>
          <cell r="C1235" t="str">
            <v>Un</v>
          </cell>
          <cell r="D1235">
            <v>7.9</v>
          </cell>
          <cell r="E1235">
            <v>4.3099999999999996</v>
          </cell>
          <cell r="F1235">
            <v>12.21</v>
          </cell>
        </row>
        <row r="1236">
          <cell r="A1236">
            <v>81460</v>
          </cell>
          <cell r="B1236" t="str">
            <v>U N I A O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81461</v>
          </cell>
          <cell r="B1237" t="str">
            <v>UNIAO SOLDAVEL DIAMETRO 20 mm</v>
          </cell>
          <cell r="C1237" t="str">
            <v>Un</v>
          </cell>
          <cell r="D1237">
            <v>5.04</v>
          </cell>
          <cell r="E1237">
            <v>2.0499999999999998</v>
          </cell>
          <cell r="F1237">
            <v>7.09</v>
          </cell>
        </row>
        <row r="1238">
          <cell r="A1238">
            <v>81462</v>
          </cell>
          <cell r="B1238" t="str">
            <v>UNIAO SOLDAVEL DIAMETRO 25 mm</v>
          </cell>
          <cell r="C1238" t="str">
            <v>Un</v>
          </cell>
          <cell r="D1238">
            <v>5.95</v>
          </cell>
          <cell r="E1238">
            <v>2.0499999999999998</v>
          </cell>
          <cell r="F1238">
            <v>8</v>
          </cell>
        </row>
        <row r="1239">
          <cell r="A1239">
            <v>81463</v>
          </cell>
          <cell r="B1239" t="str">
            <v>UNIAO SOLDAVEL DIAMETRO 32 mm</v>
          </cell>
          <cell r="C1239" t="str">
            <v>Un</v>
          </cell>
          <cell r="D1239">
            <v>10.050000000000001</v>
          </cell>
          <cell r="E1239">
            <v>2.0499999999999998</v>
          </cell>
          <cell r="F1239">
            <v>12.1</v>
          </cell>
        </row>
        <row r="1240">
          <cell r="A1240">
            <v>81464</v>
          </cell>
          <cell r="B1240" t="str">
            <v>UNIAO SOLDAVEL DIAMETRO 40 mm</v>
          </cell>
          <cell r="C1240" t="str">
            <v>Un</v>
          </cell>
          <cell r="D1240">
            <v>19.649999999999999</v>
          </cell>
          <cell r="E1240">
            <v>3.18</v>
          </cell>
          <cell r="F1240">
            <v>22.83</v>
          </cell>
        </row>
        <row r="1241">
          <cell r="A1241">
            <v>81465</v>
          </cell>
          <cell r="B1241" t="str">
            <v>UNIAO SOLDAVEL DIAMETRO 50 mm</v>
          </cell>
          <cell r="C1241" t="str">
            <v>Un</v>
          </cell>
          <cell r="D1241">
            <v>23.11</v>
          </cell>
          <cell r="E1241">
            <v>3.18</v>
          </cell>
          <cell r="F1241">
            <v>26.29</v>
          </cell>
        </row>
        <row r="1242">
          <cell r="A1242">
            <v>81466</v>
          </cell>
          <cell r="B1242" t="str">
            <v>UNIAO SOLDAVEL DIAMETRO 60 mm</v>
          </cell>
          <cell r="C1242" t="str">
            <v>Un</v>
          </cell>
          <cell r="D1242">
            <v>53.46</v>
          </cell>
          <cell r="E1242">
            <v>3.18</v>
          </cell>
          <cell r="F1242">
            <v>56.64</v>
          </cell>
        </row>
        <row r="1243">
          <cell r="A1243">
            <v>81467</v>
          </cell>
          <cell r="B1243" t="str">
            <v>UNIAO SOLDAVEL DIAMETRO 75 mm</v>
          </cell>
          <cell r="C1243" t="str">
            <v>Un</v>
          </cell>
          <cell r="D1243">
            <v>111.11</v>
          </cell>
          <cell r="E1243">
            <v>4.3099999999999996</v>
          </cell>
          <cell r="F1243">
            <v>115.42</v>
          </cell>
        </row>
        <row r="1244">
          <cell r="A1244">
            <v>81500</v>
          </cell>
          <cell r="B1244" t="str">
            <v>A D E S I V O S: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81501</v>
          </cell>
          <cell r="B1245" t="str">
            <v>ADESIVO PLASTICO - FRASCO 850 G</v>
          </cell>
          <cell r="C1245" t="str">
            <v>Un</v>
          </cell>
          <cell r="D1245">
            <v>36.450000000000003</v>
          </cell>
          <cell r="E1245">
            <v>0</v>
          </cell>
          <cell r="F1245">
            <v>36.450000000000003</v>
          </cell>
        </row>
        <row r="1246">
          <cell r="A1246">
            <v>81502</v>
          </cell>
          <cell r="B1246" t="str">
            <v>ADESIVO PLASTICO - BISNAGA 75 G</v>
          </cell>
          <cell r="C1246" t="str">
            <v>Un</v>
          </cell>
          <cell r="D1246">
            <v>2.23</v>
          </cell>
          <cell r="E1246">
            <v>0</v>
          </cell>
          <cell r="F1246">
            <v>2.23</v>
          </cell>
        </row>
        <row r="1247">
          <cell r="A1247">
            <v>81503</v>
          </cell>
          <cell r="B1247" t="str">
            <v>SOLUCAO LIMPADORA 200 CM3</v>
          </cell>
          <cell r="C1247" t="str">
            <v>Un</v>
          </cell>
          <cell r="D1247">
            <v>14.84</v>
          </cell>
          <cell r="E1247">
            <v>0</v>
          </cell>
          <cell r="F1247">
            <v>14.84</v>
          </cell>
        </row>
        <row r="1248">
          <cell r="A1248">
            <v>81504</v>
          </cell>
          <cell r="B1248" t="str">
            <v>SOLUCAO LIMPADORA 1000 CM3</v>
          </cell>
          <cell r="C1248" t="str">
            <v>Un</v>
          </cell>
          <cell r="D1248">
            <v>44.69</v>
          </cell>
          <cell r="E1248">
            <v>0</v>
          </cell>
          <cell r="F1248">
            <v>44.69</v>
          </cell>
        </row>
        <row r="1249">
          <cell r="A1249">
            <v>81535</v>
          </cell>
          <cell r="B1249" t="str">
            <v>C U R V A S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81536</v>
          </cell>
          <cell r="B1250" t="str">
            <v>CURVA 90 GRAUS SOLDAVEL DIAMETRO 20 mm</v>
          </cell>
          <cell r="C1250" t="str">
            <v>Un</v>
          </cell>
          <cell r="D1250">
            <v>2.2400000000000002</v>
          </cell>
          <cell r="E1250">
            <v>4.09</v>
          </cell>
          <cell r="F1250">
            <v>6.33</v>
          </cell>
        </row>
        <row r="1251">
          <cell r="A1251">
            <v>81537</v>
          </cell>
          <cell r="B1251" t="str">
            <v>CURVA 90 GRAUS SOLDAVEL DIAMETRO 25 mm</v>
          </cell>
          <cell r="C1251" t="str">
            <v>Un</v>
          </cell>
          <cell r="D1251">
            <v>2.33</v>
          </cell>
          <cell r="E1251">
            <v>4.09</v>
          </cell>
          <cell r="F1251">
            <v>6.42</v>
          </cell>
        </row>
        <row r="1252">
          <cell r="A1252">
            <v>81538</v>
          </cell>
          <cell r="B1252" t="str">
            <v>CURVA 90 GRAUS SOLDAVEL DIAMETRO 32 mm</v>
          </cell>
          <cell r="C1252" t="str">
            <v>Un</v>
          </cell>
          <cell r="D1252">
            <v>4.72</v>
          </cell>
          <cell r="E1252">
            <v>4.09</v>
          </cell>
          <cell r="F1252">
            <v>8.81</v>
          </cell>
        </row>
        <row r="1253">
          <cell r="A1253">
            <v>81539</v>
          </cell>
          <cell r="B1253" t="str">
            <v>CURVA 90 GRAUS SOLDAVEL DIAMETRO 40 mm</v>
          </cell>
          <cell r="C1253" t="str">
            <v>Un</v>
          </cell>
          <cell r="D1253">
            <v>12.17</v>
          </cell>
          <cell r="E1253">
            <v>6.36</v>
          </cell>
          <cell r="F1253">
            <v>18.53</v>
          </cell>
        </row>
        <row r="1254">
          <cell r="A1254">
            <v>81540</v>
          </cell>
          <cell r="B1254" t="str">
            <v>CURVA 90 GRAUS SOLDAVEL DIAMETRO 50 mm</v>
          </cell>
          <cell r="C1254" t="str">
            <v>Un</v>
          </cell>
          <cell r="D1254">
            <v>12.82</v>
          </cell>
          <cell r="E1254">
            <v>6.36</v>
          </cell>
          <cell r="F1254">
            <v>19.18</v>
          </cell>
        </row>
        <row r="1255">
          <cell r="A1255">
            <v>81541</v>
          </cell>
          <cell r="B1255" t="str">
            <v>CURVA 90 GRAUS SOLDAVEL DIAMETRO 60 mm</v>
          </cell>
          <cell r="C1255" t="str">
            <v>Un</v>
          </cell>
          <cell r="D1255">
            <v>24.8</v>
          </cell>
          <cell r="E1255">
            <v>6.36</v>
          </cell>
          <cell r="F1255">
            <v>31.16</v>
          </cell>
        </row>
        <row r="1256">
          <cell r="A1256">
            <v>81550</v>
          </cell>
          <cell r="B1256" t="str">
            <v>CURVA 45º DIAMETRO 50 MM</v>
          </cell>
          <cell r="C1256" t="str">
            <v>Un</v>
          </cell>
          <cell r="D1256">
            <v>9.34</v>
          </cell>
          <cell r="E1256">
            <v>6.36</v>
          </cell>
          <cell r="F1256">
            <v>15.7</v>
          </cell>
        </row>
        <row r="1257">
          <cell r="A1257">
            <v>81551</v>
          </cell>
          <cell r="B1257" t="str">
            <v>CURVA 45 GRAUS SOLDAVEL DIAMETRO 75 MM</v>
          </cell>
          <cell r="C1257" t="str">
            <v>Un</v>
          </cell>
          <cell r="D1257">
            <v>25.03</v>
          </cell>
          <cell r="E1257">
            <v>8.4</v>
          </cell>
          <cell r="F1257">
            <v>33.43</v>
          </cell>
        </row>
        <row r="1258">
          <cell r="A1258">
            <v>81570</v>
          </cell>
          <cell r="B1258" t="str">
            <v>C R U Z E T A S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81571</v>
          </cell>
          <cell r="B1259" t="str">
            <v>CRUZETA SOLDAVEL DIAMETRO 25 mm</v>
          </cell>
          <cell r="C1259" t="str">
            <v>Un</v>
          </cell>
          <cell r="D1259">
            <v>4.9800000000000004</v>
          </cell>
          <cell r="E1259">
            <v>5.91</v>
          </cell>
          <cell r="F1259">
            <v>10.89</v>
          </cell>
        </row>
        <row r="1260">
          <cell r="A1260">
            <v>81572</v>
          </cell>
          <cell r="B1260" t="str">
            <v>CRUZETA SOLDAVEL DIAMETRO 50 mm</v>
          </cell>
          <cell r="C1260" t="str">
            <v>Un</v>
          </cell>
          <cell r="D1260">
            <v>18.39</v>
          </cell>
          <cell r="E1260">
            <v>9.08</v>
          </cell>
          <cell r="F1260">
            <v>27.47</v>
          </cell>
        </row>
        <row r="1261">
          <cell r="A1261">
            <v>81580</v>
          </cell>
          <cell r="B1261" t="str">
            <v>PLUG</v>
          </cell>
          <cell r="C1261" t="str">
            <v>S/U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81581</v>
          </cell>
          <cell r="B1262" t="str">
            <v>PLUG PVC COM ROSCA 1/2"</v>
          </cell>
          <cell r="C1262" t="str">
            <v>Un</v>
          </cell>
          <cell r="D1262">
            <v>0.51</v>
          </cell>
          <cell r="E1262">
            <v>2.0499999999999998</v>
          </cell>
          <cell r="F1262">
            <v>2.56</v>
          </cell>
        </row>
        <row r="1263">
          <cell r="A1263">
            <v>81600</v>
          </cell>
          <cell r="B1263" t="str">
            <v>E S G O T O   S A N I T A R I O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81601</v>
          </cell>
          <cell r="B1264" t="str">
            <v>B U C H A S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81602</v>
          </cell>
          <cell r="B1265" t="str">
            <v>BUCHA DE REDUCAO LONGA DIAM. 50 X 40 MM</v>
          </cell>
          <cell r="C1265" t="str">
            <v>Un</v>
          </cell>
          <cell r="D1265">
            <v>1.95</v>
          </cell>
          <cell r="E1265">
            <v>3.18</v>
          </cell>
          <cell r="F1265">
            <v>5.13</v>
          </cell>
        </row>
        <row r="1266">
          <cell r="A1266">
            <v>81640</v>
          </cell>
          <cell r="B1266" t="str">
            <v>C A P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81641</v>
          </cell>
          <cell r="B1267" t="str">
            <v>CAP DIAMETRO 50 MM ESGOTO PRIMARIO</v>
          </cell>
          <cell r="C1267" t="str">
            <v>Un</v>
          </cell>
          <cell r="D1267">
            <v>2.2799999999999998</v>
          </cell>
          <cell r="E1267">
            <v>1.59</v>
          </cell>
          <cell r="F1267">
            <v>3.87</v>
          </cell>
        </row>
        <row r="1268">
          <cell r="A1268">
            <v>81642</v>
          </cell>
          <cell r="B1268" t="str">
            <v>CAP DIAMETRO 75 MM ESGOTO PRIMARIO</v>
          </cell>
          <cell r="C1268" t="str">
            <v>Un</v>
          </cell>
          <cell r="D1268">
            <v>3.9</v>
          </cell>
          <cell r="E1268">
            <v>2.0499999999999998</v>
          </cell>
          <cell r="F1268">
            <v>5.95</v>
          </cell>
        </row>
        <row r="1269">
          <cell r="A1269">
            <v>81643</v>
          </cell>
          <cell r="B1269" t="str">
            <v>CAP DIAMETRO 100 MM ESGOTO PRIMARIO</v>
          </cell>
          <cell r="C1269" t="str">
            <v>Un</v>
          </cell>
          <cell r="D1269">
            <v>6.51</v>
          </cell>
          <cell r="E1269">
            <v>2.72</v>
          </cell>
          <cell r="F1269">
            <v>9.23</v>
          </cell>
        </row>
        <row r="1270">
          <cell r="A1270">
            <v>81660</v>
          </cell>
          <cell r="B1270" t="str">
            <v>C O R P O  DE C A I X A  S I F O N A D A/R A L O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81661</v>
          </cell>
          <cell r="B1271" t="str">
            <v>CORPO CX. SIFONADA DIAM. 100 X 100 X 50</v>
          </cell>
          <cell r="C1271" t="str">
            <v>Un</v>
          </cell>
          <cell r="D1271">
            <v>8.16</v>
          </cell>
          <cell r="E1271">
            <v>5</v>
          </cell>
          <cell r="F1271">
            <v>13.16</v>
          </cell>
        </row>
        <row r="1272">
          <cell r="A1272">
            <v>81662</v>
          </cell>
          <cell r="B1272" t="str">
            <v>CORPO CX. SIFONADA DIAM. 100 X 150 X 50</v>
          </cell>
          <cell r="C1272" t="str">
            <v>Un</v>
          </cell>
          <cell r="D1272">
            <v>18.47</v>
          </cell>
          <cell r="E1272">
            <v>5</v>
          </cell>
          <cell r="F1272">
            <v>23.47</v>
          </cell>
        </row>
        <row r="1273">
          <cell r="A1273">
            <v>81663</v>
          </cell>
          <cell r="B1273" t="str">
            <v>CORPO CX. SIFONADA DIAM. 150 X 150 X 50</v>
          </cell>
          <cell r="C1273" t="str">
            <v>Un</v>
          </cell>
          <cell r="D1273">
            <v>21.69</v>
          </cell>
          <cell r="E1273">
            <v>5</v>
          </cell>
          <cell r="F1273">
            <v>26.69</v>
          </cell>
        </row>
        <row r="1274">
          <cell r="A1274">
            <v>81664</v>
          </cell>
          <cell r="B1274" t="str">
            <v>CORPO CX. SIFONADA DIAM. 150 X 185 X 75</v>
          </cell>
          <cell r="C1274" t="str">
            <v>Un</v>
          </cell>
          <cell r="D1274">
            <v>26.16</v>
          </cell>
          <cell r="E1274">
            <v>5</v>
          </cell>
          <cell r="F1274">
            <v>31.16</v>
          </cell>
        </row>
        <row r="1275">
          <cell r="A1275">
            <v>81665</v>
          </cell>
          <cell r="B1275" t="str">
            <v>CORPO CX. SIFONADA DIAM. 250 X 172 X 50</v>
          </cell>
          <cell r="C1275" t="str">
            <v>Un</v>
          </cell>
          <cell r="D1275">
            <v>40.74</v>
          </cell>
          <cell r="E1275">
            <v>5</v>
          </cell>
          <cell r="F1275">
            <v>45.74</v>
          </cell>
        </row>
        <row r="1276">
          <cell r="A1276">
            <v>81666</v>
          </cell>
          <cell r="B1276" t="str">
            <v>CORPO CX. SIFONADA DIAM. 250 X 230 X 75</v>
          </cell>
          <cell r="C1276" t="str">
            <v>Un</v>
          </cell>
          <cell r="D1276">
            <v>43.18</v>
          </cell>
          <cell r="E1276">
            <v>5</v>
          </cell>
          <cell r="F1276">
            <v>48.18</v>
          </cell>
        </row>
        <row r="1277">
          <cell r="A1277">
            <v>81679</v>
          </cell>
          <cell r="B1277" t="str">
            <v>CORPO RALO SIFONADO CONICO DIAM. 100 X 40</v>
          </cell>
          <cell r="C1277" t="str">
            <v>Un</v>
          </cell>
          <cell r="D1277">
            <v>4.32</v>
          </cell>
          <cell r="E1277">
            <v>5</v>
          </cell>
          <cell r="F1277">
            <v>9.32</v>
          </cell>
        </row>
        <row r="1278">
          <cell r="A1278">
            <v>81680</v>
          </cell>
          <cell r="B1278" t="str">
            <v>CORPO RALO SECO CONICO DIAM. 100 X 40 MM</v>
          </cell>
          <cell r="C1278" t="str">
            <v>Un</v>
          </cell>
          <cell r="D1278">
            <v>4.57</v>
          </cell>
          <cell r="E1278">
            <v>5</v>
          </cell>
          <cell r="F1278">
            <v>9.57</v>
          </cell>
        </row>
        <row r="1279">
          <cell r="A1279">
            <v>81681</v>
          </cell>
          <cell r="B1279" t="str">
            <v>CORPO RALO SECO CILINDRICO 100 X 40</v>
          </cell>
          <cell r="C1279" t="str">
            <v>Un</v>
          </cell>
          <cell r="D1279">
            <v>7.99</v>
          </cell>
          <cell r="E1279">
            <v>5</v>
          </cell>
          <cell r="F1279">
            <v>12.99</v>
          </cell>
        </row>
        <row r="1280">
          <cell r="A1280">
            <v>81690</v>
          </cell>
          <cell r="B1280" t="str">
            <v>CORPO RALO SIFONADO CILINDRICO 100 X 40</v>
          </cell>
          <cell r="C1280" t="str">
            <v>Un</v>
          </cell>
          <cell r="D1280">
            <v>6.44</v>
          </cell>
          <cell r="E1280">
            <v>5</v>
          </cell>
          <cell r="F1280">
            <v>11.44</v>
          </cell>
        </row>
        <row r="1281">
          <cell r="A1281">
            <v>81691</v>
          </cell>
          <cell r="B1281" t="str">
            <v>CORPO RALO SIFONADO QUADRADO 100 X 53 X 40</v>
          </cell>
          <cell r="C1281" t="str">
            <v>Un</v>
          </cell>
          <cell r="D1281">
            <v>7.15</v>
          </cell>
          <cell r="E1281">
            <v>5</v>
          </cell>
          <cell r="F1281">
            <v>12.15</v>
          </cell>
        </row>
        <row r="1282">
          <cell r="A1282">
            <v>81695</v>
          </cell>
          <cell r="B1282" t="str">
            <v>PROLONGAMENTO PARA CAIXA SIFONADA 100 MM</v>
          </cell>
          <cell r="C1282" t="str">
            <v>M</v>
          </cell>
          <cell r="D1282">
            <v>9.2200000000000006</v>
          </cell>
          <cell r="E1282">
            <v>11.8</v>
          </cell>
          <cell r="F1282">
            <v>21.02</v>
          </cell>
        </row>
        <row r="1283">
          <cell r="A1283">
            <v>81696</v>
          </cell>
          <cell r="B1283" t="str">
            <v>PROLONGAMENTO PARA CAIXA SIFONADA 150 MM</v>
          </cell>
          <cell r="C1283" t="str">
            <v>M</v>
          </cell>
          <cell r="D1283">
            <v>24.41</v>
          </cell>
          <cell r="E1283">
            <v>12.71</v>
          </cell>
          <cell r="F1283">
            <v>37.119999999999997</v>
          </cell>
        </row>
        <row r="1284">
          <cell r="A1284">
            <v>81697</v>
          </cell>
          <cell r="B1284" t="str">
            <v>PROLONGAMENTO PARA CAIXA SIFONADA 250 MM</v>
          </cell>
          <cell r="C1284" t="str">
            <v>M</v>
          </cell>
          <cell r="D1284">
            <v>49.66</v>
          </cell>
          <cell r="E1284">
            <v>13.62</v>
          </cell>
          <cell r="F1284">
            <v>63.28</v>
          </cell>
        </row>
        <row r="1285">
          <cell r="A1285">
            <v>81700</v>
          </cell>
          <cell r="B1285" t="str">
            <v>C U R V A S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81701</v>
          </cell>
          <cell r="B1286" t="str">
            <v>CURVA 45 GRAUS DIAMETRO 40 MM</v>
          </cell>
          <cell r="C1286" t="str">
            <v>Un</v>
          </cell>
          <cell r="D1286">
            <v>2.56</v>
          </cell>
          <cell r="E1286">
            <v>5.68</v>
          </cell>
          <cell r="F1286">
            <v>8.24</v>
          </cell>
        </row>
        <row r="1287">
          <cell r="A1287">
            <v>81702</v>
          </cell>
          <cell r="B1287" t="str">
            <v>CURVA 45 GRAUS DIAMETRO 100 MM</v>
          </cell>
          <cell r="C1287" t="str">
            <v>Un</v>
          </cell>
          <cell r="D1287">
            <v>31.83</v>
          </cell>
          <cell r="E1287">
            <v>7.49</v>
          </cell>
          <cell r="F1287">
            <v>39.32</v>
          </cell>
        </row>
        <row r="1288">
          <cell r="A1288">
            <v>81730</v>
          </cell>
          <cell r="B1288" t="str">
            <v>CURVA 90 GRAUS CURTA DIAM. 40 MM</v>
          </cell>
          <cell r="C1288" t="str">
            <v>Un</v>
          </cell>
          <cell r="D1288">
            <v>3.46</v>
          </cell>
          <cell r="E1288">
            <v>6.36</v>
          </cell>
          <cell r="F1288">
            <v>9.82</v>
          </cell>
        </row>
        <row r="1289">
          <cell r="A1289">
            <v>81731</v>
          </cell>
          <cell r="B1289" t="str">
            <v>CURVA 90 GRAUS CURTA DIAM. 50 MM</v>
          </cell>
          <cell r="C1289" t="str">
            <v>Un</v>
          </cell>
          <cell r="D1289">
            <v>7.46</v>
          </cell>
          <cell r="E1289">
            <v>6.36</v>
          </cell>
          <cell r="F1289">
            <v>13.82</v>
          </cell>
        </row>
        <row r="1290">
          <cell r="A1290">
            <v>81732</v>
          </cell>
          <cell r="B1290" t="str">
            <v>CURVA 90 GRAUS CURTA DIAM. 75 MM</v>
          </cell>
          <cell r="C1290" t="str">
            <v>Un</v>
          </cell>
          <cell r="D1290">
            <v>14.65</v>
          </cell>
          <cell r="E1290">
            <v>8.17</v>
          </cell>
          <cell r="F1290">
            <v>22.82</v>
          </cell>
        </row>
        <row r="1291">
          <cell r="A1291">
            <v>81733</v>
          </cell>
          <cell r="B1291" t="str">
            <v>CURVA 90 GRAUS CURTA DIAM. 100 MM</v>
          </cell>
          <cell r="C1291" t="str">
            <v>Un</v>
          </cell>
          <cell r="D1291">
            <v>18.059999999999999</v>
          </cell>
          <cell r="E1291">
            <v>10.220000000000001</v>
          </cell>
          <cell r="F1291">
            <v>28.28</v>
          </cell>
        </row>
        <row r="1292">
          <cell r="A1292">
            <v>81734</v>
          </cell>
          <cell r="B1292" t="str">
            <v>CURVA 90 GRAUS LONGA DIAM. 40 MM</v>
          </cell>
          <cell r="C1292" t="str">
            <v>Un</v>
          </cell>
          <cell r="D1292">
            <v>3.39</v>
          </cell>
          <cell r="E1292">
            <v>6.36</v>
          </cell>
          <cell r="F1292">
            <v>9.75</v>
          </cell>
        </row>
        <row r="1293">
          <cell r="A1293">
            <v>81735</v>
          </cell>
          <cell r="B1293" t="str">
            <v>CURVA 90 GRAUS LONGA DIAM. 50 MM</v>
          </cell>
          <cell r="C1293" t="str">
            <v>Un</v>
          </cell>
          <cell r="D1293">
            <v>7.35</v>
          </cell>
          <cell r="E1293">
            <v>6.36</v>
          </cell>
          <cell r="F1293">
            <v>13.71</v>
          </cell>
        </row>
        <row r="1294">
          <cell r="A1294">
            <v>81736</v>
          </cell>
          <cell r="B1294" t="str">
            <v>CURVA 90 GRAUS LONGA DIAM. 75 MM</v>
          </cell>
          <cell r="C1294" t="str">
            <v>Un</v>
          </cell>
          <cell r="D1294">
            <v>21.69</v>
          </cell>
          <cell r="E1294">
            <v>8.17</v>
          </cell>
          <cell r="F1294">
            <v>29.86</v>
          </cell>
        </row>
        <row r="1295">
          <cell r="A1295">
            <v>81737</v>
          </cell>
          <cell r="B1295" t="str">
            <v>CURVA 90 GRAUS LONGA DIAM. 100 MM</v>
          </cell>
          <cell r="C1295" t="str">
            <v>Un</v>
          </cell>
          <cell r="D1295">
            <v>31.19</v>
          </cell>
          <cell r="E1295">
            <v>10.220000000000001</v>
          </cell>
          <cell r="F1295">
            <v>41.41</v>
          </cell>
        </row>
        <row r="1296">
          <cell r="A1296">
            <v>81750</v>
          </cell>
          <cell r="B1296" t="str">
            <v>G R E L H A S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81751</v>
          </cell>
          <cell r="B1297" t="str">
            <v>GRELHA QUADRADA ACO INOX ROTATIVO DIAM.100 MM</v>
          </cell>
          <cell r="C1297" t="str">
            <v>Un</v>
          </cell>
          <cell r="D1297">
            <v>35.9</v>
          </cell>
          <cell r="E1297">
            <v>1.82</v>
          </cell>
          <cell r="F1297">
            <v>37.72</v>
          </cell>
        </row>
        <row r="1298">
          <cell r="A1298">
            <v>81752</v>
          </cell>
          <cell r="B1298" t="str">
            <v>GRELHA QUADRADA ACO INOX ROTATIVO DIAM.150 MM</v>
          </cell>
          <cell r="C1298" t="str">
            <v>Un</v>
          </cell>
          <cell r="D1298">
            <v>59.9</v>
          </cell>
          <cell r="E1298">
            <v>1.82</v>
          </cell>
          <cell r="F1298">
            <v>61.72</v>
          </cell>
        </row>
        <row r="1299">
          <cell r="A1299">
            <v>81760</v>
          </cell>
          <cell r="B1299" t="str">
            <v>GRELHA QUADRADA ACO INOX SIMP. DIAM. 100 MM</v>
          </cell>
          <cell r="C1299" t="str">
            <v>Un</v>
          </cell>
          <cell r="D1299">
            <v>13</v>
          </cell>
          <cell r="E1299">
            <v>1.82</v>
          </cell>
          <cell r="F1299">
            <v>14.82</v>
          </cell>
        </row>
        <row r="1300">
          <cell r="A1300">
            <v>81761</v>
          </cell>
          <cell r="B1300" t="str">
            <v>GRELHA QUADRADA ACO INOX SIMPLES DIAM.150 MM</v>
          </cell>
          <cell r="C1300" t="str">
            <v>Un</v>
          </cell>
          <cell r="D1300">
            <v>22</v>
          </cell>
          <cell r="E1300">
            <v>1.82</v>
          </cell>
          <cell r="F1300">
            <v>23.82</v>
          </cell>
        </row>
        <row r="1301">
          <cell r="A1301">
            <v>81770</v>
          </cell>
          <cell r="B1301" t="str">
            <v>GRELHA QUADRADA BRANCA DIAM. 100 MM</v>
          </cell>
          <cell r="C1301" t="str">
            <v>Un</v>
          </cell>
          <cell r="D1301">
            <v>2.39</v>
          </cell>
          <cell r="E1301">
            <v>1.82</v>
          </cell>
          <cell r="F1301">
            <v>4.21</v>
          </cell>
        </row>
        <row r="1302">
          <cell r="A1302">
            <v>81771</v>
          </cell>
          <cell r="B1302" t="str">
            <v>GRELHA QUADRADA BRANCA DIAM. 150 MM</v>
          </cell>
          <cell r="C1302" t="str">
            <v>Un</v>
          </cell>
          <cell r="D1302">
            <v>3.06</v>
          </cell>
          <cell r="E1302">
            <v>1.82</v>
          </cell>
          <cell r="F1302">
            <v>4.88</v>
          </cell>
        </row>
        <row r="1303">
          <cell r="A1303">
            <v>81778</v>
          </cell>
          <cell r="B1303" t="str">
            <v>GRELHA QUADRADA CROMADA DIAM. 150 MM</v>
          </cell>
          <cell r="C1303" t="str">
            <v>Un</v>
          </cell>
          <cell r="D1303">
            <v>15.26</v>
          </cell>
          <cell r="E1303">
            <v>1.82</v>
          </cell>
          <cell r="F1303">
            <v>17.079999999999998</v>
          </cell>
        </row>
        <row r="1304">
          <cell r="A1304">
            <v>81779</v>
          </cell>
          <cell r="B1304" t="str">
            <v>GRELHA QUADRADA CROMADA DIAMETRO 100 MM</v>
          </cell>
          <cell r="C1304" t="str">
            <v>Un</v>
          </cell>
          <cell r="D1304">
            <v>6.93</v>
          </cell>
          <cell r="E1304">
            <v>1.82</v>
          </cell>
          <cell r="F1304">
            <v>8.75</v>
          </cell>
        </row>
        <row r="1305">
          <cell r="A1305">
            <v>81783</v>
          </cell>
          <cell r="B1305" t="str">
            <v>GRELHA REDONDA ACO INOX ROTATIVA DIAM. 100 MM</v>
          </cell>
          <cell r="C1305" t="str">
            <v>Un</v>
          </cell>
          <cell r="D1305">
            <v>35.9</v>
          </cell>
          <cell r="E1305">
            <v>1.82</v>
          </cell>
          <cell r="F1305">
            <v>37.72</v>
          </cell>
        </row>
        <row r="1306">
          <cell r="A1306">
            <v>81784</v>
          </cell>
          <cell r="B1306" t="str">
            <v>GRELHA REDONDA ACO INOX ROTATIVA DIAM. 150 MM</v>
          </cell>
          <cell r="C1306" t="str">
            <v>Un</v>
          </cell>
          <cell r="D1306">
            <v>51</v>
          </cell>
          <cell r="E1306">
            <v>1.82</v>
          </cell>
          <cell r="F1306">
            <v>52.82</v>
          </cell>
        </row>
        <row r="1307">
          <cell r="A1307">
            <v>81785</v>
          </cell>
          <cell r="B1307" t="str">
            <v>GRELHA REDONDA ACO INOX SIMPLES DIAM. 100 MM</v>
          </cell>
          <cell r="C1307" t="str">
            <v>Un</v>
          </cell>
          <cell r="D1307">
            <v>21.9</v>
          </cell>
          <cell r="E1307">
            <v>1.82</v>
          </cell>
          <cell r="F1307">
            <v>23.72</v>
          </cell>
        </row>
        <row r="1308">
          <cell r="A1308">
            <v>81786</v>
          </cell>
          <cell r="B1308" t="str">
            <v>GRELHA REDONDA ACO INOX SIMPLES DIAM. 150 MM</v>
          </cell>
          <cell r="C1308" t="str">
            <v>Un</v>
          </cell>
          <cell r="D1308">
            <v>21.9</v>
          </cell>
          <cell r="E1308">
            <v>1.82</v>
          </cell>
          <cell r="F1308">
            <v>23.72</v>
          </cell>
        </row>
        <row r="1309">
          <cell r="A1309">
            <v>81790</v>
          </cell>
          <cell r="B1309" t="str">
            <v>GRELHA REDONDA BRANCA DIAM. 100 MM</v>
          </cell>
          <cell r="C1309" t="str">
            <v>Un</v>
          </cell>
          <cell r="D1309">
            <v>1.89</v>
          </cell>
          <cell r="E1309">
            <v>1.82</v>
          </cell>
          <cell r="F1309">
            <v>3.71</v>
          </cell>
        </row>
        <row r="1310">
          <cell r="A1310">
            <v>81791</v>
          </cell>
          <cell r="B1310" t="str">
            <v>GRELHA REDONDA BRANCA DIAM. 150 MM</v>
          </cell>
          <cell r="C1310" t="str">
            <v>Un</v>
          </cell>
          <cell r="D1310">
            <v>4.7699999999999996</v>
          </cell>
          <cell r="E1310">
            <v>1.82</v>
          </cell>
          <cell r="F1310">
            <v>6.59</v>
          </cell>
        </row>
        <row r="1311">
          <cell r="A1311">
            <v>81792</v>
          </cell>
          <cell r="B1311" t="str">
            <v>GRELHA REDONDA CROMADA DIAM.100 MM</v>
          </cell>
          <cell r="C1311" t="str">
            <v>Un</v>
          </cell>
          <cell r="D1311">
            <v>10</v>
          </cell>
          <cell r="E1311">
            <v>1.82</v>
          </cell>
          <cell r="F1311">
            <v>11.82</v>
          </cell>
        </row>
        <row r="1312">
          <cell r="A1312">
            <v>81793</v>
          </cell>
          <cell r="B1312" t="str">
            <v>GRELHA REDONDA CROMADA DIAM.150 MM</v>
          </cell>
          <cell r="C1312" t="str">
            <v>Un</v>
          </cell>
          <cell r="D1312">
            <v>15.55</v>
          </cell>
          <cell r="E1312">
            <v>1.82</v>
          </cell>
          <cell r="F1312">
            <v>17.37</v>
          </cell>
        </row>
        <row r="1313">
          <cell r="A1313">
            <v>81810</v>
          </cell>
          <cell r="B1313" t="str">
            <v>D I V E R S O S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81811</v>
          </cell>
          <cell r="B1314" t="str">
            <v>HIDROMETRO DIAM.RAMAL = 25 MM VAZAO =1,5  A 3 M3</v>
          </cell>
          <cell r="C1314" t="str">
            <v>Un</v>
          </cell>
          <cell r="D1314">
            <v>72.67</v>
          </cell>
          <cell r="E1314">
            <v>11.36</v>
          </cell>
          <cell r="F1314">
            <v>84.03</v>
          </cell>
        </row>
        <row r="1315">
          <cell r="A1315">
            <v>81815</v>
          </cell>
          <cell r="B1315" t="str">
            <v>KIT CAVALETE D=25MM P/HIDRÔMETRO 1,5-3,0-5,0 M3/MURETA/CAIXA</v>
          </cell>
          <cell r="C1315" t="str">
            <v>Un</v>
          </cell>
          <cell r="D1315">
            <v>132.12</v>
          </cell>
          <cell r="E1315">
            <v>80.64</v>
          </cell>
          <cell r="F1315">
            <v>212.76</v>
          </cell>
        </row>
        <row r="1316">
          <cell r="A1316">
            <v>81819</v>
          </cell>
          <cell r="B1316" t="str">
            <v>BOMBA SUBMERSA VIBRATÓRIA</v>
          </cell>
          <cell r="C1316" t="str">
            <v>Un</v>
          </cell>
          <cell r="D1316">
            <v>265</v>
          </cell>
          <cell r="E1316">
            <v>11.36</v>
          </cell>
          <cell r="F1316">
            <v>276.36</v>
          </cell>
        </row>
        <row r="1317">
          <cell r="A1317">
            <v>81822</v>
          </cell>
          <cell r="B1317" t="str">
            <v>CAIXA DE PASSAGEM 40X40CM SEM TAMPA</v>
          </cell>
          <cell r="C1317" t="str">
            <v>un</v>
          </cell>
          <cell r="D1317">
            <v>72.930000000000007</v>
          </cell>
          <cell r="E1317">
            <v>120.62</v>
          </cell>
          <cell r="F1317">
            <v>193.55</v>
          </cell>
        </row>
        <row r="1318">
          <cell r="A1318">
            <v>81823</v>
          </cell>
          <cell r="B1318" t="str">
            <v>TAMPA PARA CAIXA PASSAGEM FERRO FUNDIDO T-33 - TRÁFEGO PESADO</v>
          </cell>
          <cell r="C1318" t="str">
            <v>Un</v>
          </cell>
          <cell r="D1318">
            <v>122.22</v>
          </cell>
          <cell r="E1318">
            <v>15.37</v>
          </cell>
          <cell r="F1318">
            <v>137.59</v>
          </cell>
        </row>
        <row r="1319">
          <cell r="A1319">
            <v>81824</v>
          </cell>
          <cell r="B1319" t="str">
            <v>CAIXA DE AREIA 40X40CM FUNDO DE BRITA COM GRELHA METÁLICA FERRO CHATO
PADRÃO GOINFRA</v>
          </cell>
          <cell r="C1319" t="str">
            <v>un</v>
          </cell>
          <cell r="D1319">
            <v>135.44999999999999</v>
          </cell>
          <cell r="E1319">
            <v>124.72</v>
          </cell>
          <cell r="F1319">
            <v>260.17</v>
          </cell>
        </row>
        <row r="1320">
          <cell r="A1320">
            <v>81825</v>
          </cell>
          <cell r="B1320" t="str">
            <v>CAIXA DE PASSAGEM 60 X 60 CM SEM TAMPA</v>
          </cell>
          <cell r="C1320" t="str">
            <v>Un</v>
          </cell>
          <cell r="D1320">
            <v>103.25</v>
          </cell>
          <cell r="E1320">
            <v>172.52</v>
          </cell>
          <cell r="F1320">
            <v>275.77</v>
          </cell>
        </row>
        <row r="1321">
          <cell r="A1321">
            <v>81826</v>
          </cell>
          <cell r="B1321" t="str">
            <v>TAMPA EM CONCRETO ARMADO 25 MPA E=5CM PARA A CAIXA DE PASSAGEM 60X60CM</v>
          </cell>
          <cell r="C1321" t="str">
            <v>Un</v>
          </cell>
          <cell r="D1321">
            <v>30.18</v>
          </cell>
          <cell r="E1321">
            <v>9.39</v>
          </cell>
          <cell r="F1321">
            <v>39.57</v>
          </cell>
        </row>
        <row r="1322">
          <cell r="A1322">
            <v>81827</v>
          </cell>
          <cell r="B1322" t="str">
            <v>CAIXA DE AREIA 60X60CM FUNDO DE BRITA SEM TAMPA</v>
          </cell>
          <cell r="C1322" t="str">
            <v>Un</v>
          </cell>
          <cell r="D1322">
            <v>99.25</v>
          </cell>
          <cell r="E1322">
            <v>157.21</v>
          </cell>
          <cell r="F1322">
            <v>256.45999999999998</v>
          </cell>
        </row>
        <row r="1323">
          <cell r="A1323">
            <v>81828</v>
          </cell>
          <cell r="B1323" t="str">
            <v>CAIXA DE AREIA 60X60CM FUNDO DE BRITA COM GRELHA METÁLICA FERRO CHATO
PADRÃO GOINFRA</v>
          </cell>
          <cell r="C1323" t="str">
            <v>Un</v>
          </cell>
          <cell r="D1323">
            <v>226.54</v>
          </cell>
          <cell r="E1323">
            <v>179.91</v>
          </cell>
          <cell r="F1323">
            <v>406.45</v>
          </cell>
        </row>
        <row r="1324">
          <cell r="A1324">
            <v>81829</v>
          </cell>
          <cell r="B1324" t="str">
            <v>CAIXA DE INSPEÇÃO - TAMPA EM CONCRETO ARMADO 25 MPA E=5CM</v>
          </cell>
          <cell r="C1324" t="str">
            <v>m2</v>
          </cell>
          <cell r="D1324">
            <v>37.270000000000003</v>
          </cell>
          <cell r="E1324">
            <v>11.61</v>
          </cell>
          <cell r="F1324">
            <v>48.88</v>
          </cell>
        </row>
        <row r="1325">
          <cell r="A1325">
            <v>81830</v>
          </cell>
          <cell r="B1325" t="str">
            <v>CAIXA DE INSPEÇÃO - LASTRO DE CONCRETO (COM ADIÇÃO DE IMPERMEABILIZANTE) 20
MPA E=5CM PARA O FUNDO</v>
          </cell>
          <cell r="C1325" t="str">
            <v>m3</v>
          </cell>
          <cell r="D1325">
            <v>242.61</v>
          </cell>
          <cell r="E1325">
            <v>264.56</v>
          </cell>
          <cell r="F1325">
            <v>507.17</v>
          </cell>
        </row>
        <row r="1326">
          <cell r="A1326">
            <v>81831</v>
          </cell>
          <cell r="B1326" t="str">
            <v>CAIXA DE INSPEÇÃO - ALVENARIA DE 1/2 VEZ COM REVESTIMENTO INTERNO EM REBOCO
PAULISTA A-14 (COM ADIÇÃO DE IMPERMEABILIZANTE)</v>
          </cell>
          <cell r="C1326" t="str">
            <v>m2</v>
          </cell>
          <cell r="D1326">
            <v>38.18</v>
          </cell>
          <cell r="E1326">
            <v>55.1</v>
          </cell>
          <cell r="F1326">
            <v>93.28</v>
          </cell>
        </row>
        <row r="1327">
          <cell r="A1327">
            <v>81832</v>
          </cell>
          <cell r="B1327" t="str">
            <v>CAIXA DE INSPEÇÃO - ALVENARIA DE 1 VEZ COM REVESTIMENTO INTERNO EM REBOCO
PAULISTA A-14 (COM ADIÇÃO DE IMPERMEABILIZANTE)</v>
          </cell>
          <cell r="C1327" t="str">
            <v>m2</v>
          </cell>
          <cell r="D1327">
            <v>69.45</v>
          </cell>
          <cell r="E1327">
            <v>81.86</v>
          </cell>
          <cell r="F1327">
            <v>151.31</v>
          </cell>
        </row>
        <row r="1328">
          <cell r="A1328">
            <v>81833</v>
          </cell>
          <cell r="B1328" t="str">
            <v>CAIXA DE INSPEÇÃO - ESCAVAÇÃO MANUAL / REATERRO/ APILOAMENTO DO FUNDO</v>
          </cell>
          <cell r="C1328" t="str">
            <v>m3</v>
          </cell>
          <cell r="D1328">
            <v>0</v>
          </cell>
          <cell r="E1328">
            <v>29.65</v>
          </cell>
          <cell r="F1328">
            <v>29.65</v>
          </cell>
        </row>
        <row r="1329">
          <cell r="A1329">
            <v>81834</v>
          </cell>
          <cell r="B1329" t="str">
            <v>CAIXA DE AREIA - LASTRO DE BRITA PARA O FUNDO</v>
          </cell>
          <cell r="C1329" t="str">
            <v>m3</v>
          </cell>
          <cell r="D1329">
            <v>105.44</v>
          </cell>
          <cell r="E1329">
            <v>17.5</v>
          </cell>
          <cell r="F1329">
            <v>122.94</v>
          </cell>
        </row>
        <row r="1330">
          <cell r="A1330">
            <v>81835</v>
          </cell>
          <cell r="B1330" t="str">
            <v>CAIXA DE AREIA - TAMPA EM GRELHA DE CONCRETO ARMADO 25MPA E=5CM</v>
          </cell>
          <cell r="C1330" t="str">
            <v>m2</v>
          </cell>
          <cell r="D1330">
            <v>33.21</v>
          </cell>
          <cell r="E1330">
            <v>10.36</v>
          </cell>
          <cell r="F1330">
            <v>43.57</v>
          </cell>
        </row>
        <row r="1331">
          <cell r="A1331">
            <v>81840</v>
          </cell>
          <cell r="B1331" t="str">
            <v>TAMPA  PARA CAIXA PASSAGEM FERRO FUNDIDO T-33 - TRÁFEGO LEVE</v>
          </cell>
          <cell r="C1331" t="str">
            <v>Un</v>
          </cell>
          <cell r="D1331">
            <v>99.21</v>
          </cell>
          <cell r="E1331">
            <v>15.37</v>
          </cell>
          <cell r="F1331">
            <v>114.58</v>
          </cell>
        </row>
        <row r="1332">
          <cell r="A1332">
            <v>81841</v>
          </cell>
          <cell r="B1332" t="str">
            <v>TAMPÃO DE FERRO FUNDIDO PARA POÇO DE VISITA T-60 SIMPLES PARA TRÁFEGO LEVE</v>
          </cell>
          <cell r="C1332" t="str">
            <v>Un</v>
          </cell>
          <cell r="D1332">
            <v>157.85</v>
          </cell>
          <cell r="E1332">
            <v>34.06</v>
          </cell>
          <cell r="F1332">
            <v>191.91</v>
          </cell>
        </row>
        <row r="1333">
          <cell r="A1333">
            <v>81842</v>
          </cell>
          <cell r="B1333" t="str">
            <v>TAMPÃO DE FERRO FUNDIDO PARA POÇO DE VISITA T-60 SIMPLES PARA TRÁFEGO
PESADO</v>
          </cell>
          <cell r="C1333" t="str">
            <v>Un</v>
          </cell>
          <cell r="D1333">
            <v>333.85</v>
          </cell>
          <cell r="E1333">
            <v>34.06</v>
          </cell>
          <cell r="F1333">
            <v>367.91</v>
          </cell>
        </row>
        <row r="1334">
          <cell r="A1334">
            <v>81846</v>
          </cell>
          <cell r="B1334" t="str">
            <v>CAIXA DE GORDURA E INSPEÇÃO EM PVC/ABS 19 LITROS COM TAMPA E PORTA TAMPA E
CESTO DE LIMPEZA REMOVÍVEL</v>
          </cell>
          <cell r="C1334" t="str">
            <v>un</v>
          </cell>
          <cell r="D1334">
            <v>238.24</v>
          </cell>
          <cell r="E1334">
            <v>19.98</v>
          </cell>
          <cell r="F1334">
            <v>258.22000000000003</v>
          </cell>
        </row>
        <row r="1335">
          <cell r="A1335">
            <v>81850</v>
          </cell>
          <cell r="B1335" t="str">
            <v>CAIXA DE GORDURA 50 l. CONCRETO PADRÃO GOINFRA IMPERMEABILIZADA</v>
          </cell>
          <cell r="C1335" t="str">
            <v>Un</v>
          </cell>
          <cell r="D1335">
            <v>124.36</v>
          </cell>
          <cell r="E1335">
            <v>101.68</v>
          </cell>
          <cell r="F1335">
            <v>226.04</v>
          </cell>
        </row>
        <row r="1336">
          <cell r="A1336">
            <v>81851</v>
          </cell>
          <cell r="B1336" t="str">
            <v>CAIXA DE GORDURA 100 L CONCRETO PADRÃO GOINFRA IMPERMEABILIZADA</v>
          </cell>
          <cell r="C1336" t="str">
            <v>Un</v>
          </cell>
          <cell r="D1336">
            <v>180.38</v>
          </cell>
          <cell r="E1336">
            <v>142.94999999999999</v>
          </cell>
          <cell r="F1336">
            <v>323.33</v>
          </cell>
        </row>
        <row r="1337">
          <cell r="A1337">
            <v>81852</v>
          </cell>
          <cell r="B1337" t="str">
            <v>CAIXA DE GORDURA 120 L. CONCRETO PADRÃO GOINFRA IMPERMEABILIZADA</v>
          </cell>
          <cell r="C1337" t="str">
            <v>un</v>
          </cell>
          <cell r="D1337">
            <v>201.94</v>
          </cell>
          <cell r="E1337">
            <v>159.55000000000001</v>
          </cell>
          <cell r="F1337">
            <v>361.49</v>
          </cell>
        </row>
        <row r="1338">
          <cell r="A1338">
            <v>81854</v>
          </cell>
          <cell r="B1338" t="str">
            <v>CAIXA DE GORDURA 600 L. CONCRETO PADRÃO GOINFRA IMPERMEABILIZADA</v>
          </cell>
          <cell r="C1338" t="str">
            <v>un</v>
          </cell>
          <cell r="D1338">
            <v>785.25</v>
          </cell>
          <cell r="E1338">
            <v>550.5</v>
          </cell>
          <cell r="F1338">
            <v>1335.75</v>
          </cell>
        </row>
        <row r="1339">
          <cell r="A1339">
            <v>81860</v>
          </cell>
          <cell r="B1339" t="str">
            <v>CAIXA DAGUA POLIETILENO 500 LTS.C/TAMPA</v>
          </cell>
          <cell r="C1339" t="str">
            <v>Un</v>
          </cell>
          <cell r="D1339">
            <v>154.4</v>
          </cell>
          <cell r="E1339">
            <v>68.099999999999994</v>
          </cell>
          <cell r="F1339">
            <v>222.5</v>
          </cell>
        </row>
        <row r="1340">
          <cell r="A1340">
            <v>81861</v>
          </cell>
          <cell r="B1340" t="str">
            <v>CAIXA DAGUA POLIETILENO 1000 LTS. C/TAMPA</v>
          </cell>
          <cell r="C1340" t="str">
            <v>Un</v>
          </cell>
          <cell r="D1340">
            <v>325.45999999999998</v>
          </cell>
          <cell r="E1340">
            <v>68.099999999999994</v>
          </cell>
          <cell r="F1340">
            <v>393.56</v>
          </cell>
        </row>
        <row r="1341">
          <cell r="A1341">
            <v>81865</v>
          </cell>
          <cell r="B1341" t="str">
            <v>FOSSA SEPTICA 1500 LITROS COM IMPERMEABILIZAÇÃO</v>
          </cell>
          <cell r="C1341" t="str">
            <v>Un</v>
          </cell>
          <cell r="D1341">
            <v>1119.83</v>
          </cell>
          <cell r="E1341">
            <v>954.73</v>
          </cell>
          <cell r="F1341">
            <v>2074.56</v>
          </cell>
        </row>
        <row r="1342">
          <cell r="A1342">
            <v>81866</v>
          </cell>
          <cell r="B1342" t="str">
            <v>FOSSA SEPTICA 2500 LITROS COM IMPERMEABILIZAÇÃO</v>
          </cell>
          <cell r="C1342" t="str">
            <v>Un</v>
          </cell>
          <cell r="D1342">
            <v>1429.65</v>
          </cell>
          <cell r="E1342">
            <v>1250.95</v>
          </cell>
          <cell r="F1342">
            <v>2680.6</v>
          </cell>
        </row>
        <row r="1343">
          <cell r="A1343">
            <v>81867</v>
          </cell>
          <cell r="B1343" t="str">
            <v>FOSSA SEPTICA 3000 LITROS COM IMPERMEABILIZAÇÃO</v>
          </cell>
          <cell r="C1343" t="str">
            <v>Un</v>
          </cell>
          <cell r="D1343">
            <v>1758.93</v>
          </cell>
          <cell r="E1343">
            <v>1608.17</v>
          </cell>
          <cell r="F1343">
            <v>3367.1</v>
          </cell>
        </row>
        <row r="1344">
          <cell r="A1344">
            <v>81868</v>
          </cell>
          <cell r="B1344" t="str">
            <v>FOSSA SEPTICA 4500 LITROS COM IMPERMEABILIZAÇÃO</v>
          </cell>
          <cell r="C1344" t="str">
            <v>Un</v>
          </cell>
          <cell r="D1344">
            <v>2477.5</v>
          </cell>
          <cell r="E1344">
            <v>2552.08</v>
          </cell>
          <cell r="F1344">
            <v>5029.58</v>
          </cell>
        </row>
        <row r="1345">
          <cell r="A1345">
            <v>81869</v>
          </cell>
          <cell r="B1345" t="str">
            <v>FOSSA SEPTICA 8700 LITROS COM IMPERMEABILIZAÇÃO</v>
          </cell>
          <cell r="C1345" t="str">
            <v>Un</v>
          </cell>
          <cell r="D1345">
            <v>3980.51</v>
          </cell>
          <cell r="E1345">
            <v>3997.1</v>
          </cell>
          <cell r="F1345">
            <v>7977.61</v>
          </cell>
        </row>
        <row r="1346">
          <cell r="A1346">
            <v>81874</v>
          </cell>
          <cell r="B1346" t="str">
            <v>SUMIDOURO COM DIÂMETRO=1,60M E  PROFUNDIDADE=4,50 M</v>
          </cell>
          <cell r="C1346" t="str">
            <v>Un</v>
          </cell>
          <cell r="D1346">
            <v>514.20000000000005</v>
          </cell>
          <cell r="E1346">
            <v>1361.87</v>
          </cell>
          <cell r="F1346">
            <v>1876.07</v>
          </cell>
        </row>
        <row r="1347">
          <cell r="A1347">
            <v>81880</v>
          </cell>
          <cell r="B1347" t="str">
            <v>RES.METALICO TAÇA AÇO PATINÁVEL-V=5M3-COL.SEC.H=6M+FUNDAÇÃO+LOGOTIPO</v>
          </cell>
          <cell r="C1347" t="str">
            <v>Un</v>
          </cell>
          <cell r="D1347">
            <v>8740.65</v>
          </cell>
          <cell r="E1347">
            <v>881.25</v>
          </cell>
          <cell r="F1347">
            <v>9621.9</v>
          </cell>
        </row>
        <row r="1348">
          <cell r="A1348">
            <v>81881</v>
          </cell>
          <cell r="B1348" t="str">
            <v>RES.METALICO TAÇA AÇO PATINÁVEL-V=10M3-COL.SEC.H=6M+FUNDAÇÃO+LOGOTIPO</v>
          </cell>
          <cell r="C1348" t="str">
            <v>Un</v>
          </cell>
          <cell r="D1348">
            <v>12892.09</v>
          </cell>
          <cell r="E1348">
            <v>779.02</v>
          </cell>
          <cell r="F1348">
            <v>13671.11</v>
          </cell>
        </row>
        <row r="1349">
          <cell r="A1349">
            <v>81882</v>
          </cell>
          <cell r="B1349" t="str">
            <v>RES.METALICO TAÇA AÇO PATINÁVEL-V=15M3-COL.SEC.H=6M+FUNDAÇÃO+LOGOTIPO</v>
          </cell>
          <cell r="C1349" t="str">
            <v>Un</v>
          </cell>
          <cell r="D1349">
            <v>17536.52</v>
          </cell>
          <cell r="E1349">
            <v>1034.97</v>
          </cell>
          <cell r="F1349">
            <v>18571.490000000002</v>
          </cell>
        </row>
        <row r="1350">
          <cell r="A1350">
            <v>81883</v>
          </cell>
          <cell r="B1350" t="str">
            <v>RES.METALICO TAÇA AÇO PATINÁVEL-V=20M3-COL.SEC.H=6M+FUNDAÇÃO+LOGOTIPO</v>
          </cell>
          <cell r="C1350" t="str">
            <v>un</v>
          </cell>
          <cell r="D1350">
            <v>21557.77</v>
          </cell>
          <cell r="E1350">
            <v>1378.86</v>
          </cell>
          <cell r="F1350">
            <v>22936.63</v>
          </cell>
        </row>
        <row r="1351">
          <cell r="A1351">
            <v>81885</v>
          </cell>
          <cell r="B1351" t="str">
            <v>TERMINAL DE VENTILACAO DIAMETRO 50 MM</v>
          </cell>
          <cell r="C1351" t="str">
            <v>Un</v>
          </cell>
          <cell r="D1351">
            <v>3.69</v>
          </cell>
          <cell r="E1351">
            <v>1.59</v>
          </cell>
          <cell r="F1351">
            <v>5.28</v>
          </cell>
        </row>
        <row r="1352">
          <cell r="A1352">
            <v>81888</v>
          </cell>
          <cell r="B1352" t="str">
            <v>TORNEIRA BOIA DIAMETRO (3/4") 20 MM</v>
          </cell>
          <cell r="C1352" t="str">
            <v>Un</v>
          </cell>
          <cell r="D1352">
            <v>43.13</v>
          </cell>
          <cell r="E1352">
            <v>6.36</v>
          </cell>
          <cell r="F1352">
            <v>49.49</v>
          </cell>
        </row>
        <row r="1353">
          <cell r="A1353">
            <v>81889</v>
          </cell>
          <cell r="B1353" t="str">
            <v>TORNEIRA BOIA DIAMETRO 1" (25 MM )</v>
          </cell>
          <cell r="C1353" t="str">
            <v>Un</v>
          </cell>
          <cell r="D1353">
            <v>56</v>
          </cell>
          <cell r="E1353">
            <v>7.72</v>
          </cell>
          <cell r="F1353">
            <v>63.72</v>
          </cell>
        </row>
        <row r="1354">
          <cell r="A1354">
            <v>81890</v>
          </cell>
          <cell r="B1354" t="str">
            <v>TORNEIRA BOIA DIAMETRO 1.1/4" - 32 MM</v>
          </cell>
          <cell r="C1354" t="str">
            <v>Un</v>
          </cell>
          <cell r="D1354">
            <v>103.87</v>
          </cell>
          <cell r="E1354">
            <v>9.08</v>
          </cell>
          <cell r="F1354">
            <v>112.95</v>
          </cell>
        </row>
        <row r="1355">
          <cell r="A1355">
            <v>81891</v>
          </cell>
          <cell r="B1355" t="str">
            <v>TORNEIRA BOIA DIAMETRO 1.1/2" (40 MM)</v>
          </cell>
          <cell r="C1355" t="str">
            <v>Un</v>
          </cell>
          <cell r="D1355">
            <v>110.66</v>
          </cell>
          <cell r="E1355">
            <v>10.220000000000001</v>
          </cell>
          <cell r="F1355">
            <v>120.88</v>
          </cell>
        </row>
        <row r="1356">
          <cell r="A1356">
            <v>81892</v>
          </cell>
          <cell r="B1356" t="str">
            <v>TORNEIRA BOIA DIAMETRO 2" (50 MM)</v>
          </cell>
          <cell r="C1356" t="str">
            <v>Un</v>
          </cell>
          <cell r="D1356">
            <v>133.74</v>
          </cell>
          <cell r="E1356">
            <v>12.26</v>
          </cell>
          <cell r="F1356">
            <v>146</v>
          </cell>
        </row>
        <row r="1357">
          <cell r="A1357">
            <v>81894</v>
          </cell>
          <cell r="B1357" t="str">
            <v>CHAVE DE BOIA AUTOMÁTICA - 15A/250V</v>
          </cell>
          <cell r="C1357" t="str">
            <v>un</v>
          </cell>
          <cell r="D1357">
            <v>32</v>
          </cell>
          <cell r="E1357">
            <v>18.16</v>
          </cell>
          <cell r="F1357">
            <v>50.16</v>
          </cell>
        </row>
        <row r="1358">
          <cell r="A1358">
            <v>81920</v>
          </cell>
          <cell r="B1358" t="str">
            <v>J O E L H O S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81921</v>
          </cell>
          <cell r="B1359" t="str">
            <v>JOELHO 45 GRAUS DIAMETRO 40 MM</v>
          </cell>
          <cell r="C1359" t="str">
            <v>Un</v>
          </cell>
          <cell r="D1359">
            <v>1.71</v>
          </cell>
          <cell r="E1359">
            <v>6.36</v>
          </cell>
          <cell r="F1359">
            <v>8.07</v>
          </cell>
        </row>
        <row r="1360">
          <cell r="A1360">
            <v>81922</v>
          </cell>
          <cell r="B1360" t="str">
            <v>JOELHO 45 GRAUS DIAMETRO 50 MM</v>
          </cell>
          <cell r="C1360" t="str">
            <v>Un</v>
          </cell>
          <cell r="D1360">
            <v>2.61</v>
          </cell>
          <cell r="E1360">
            <v>6.36</v>
          </cell>
          <cell r="F1360">
            <v>8.9700000000000006</v>
          </cell>
        </row>
        <row r="1361">
          <cell r="A1361">
            <v>81923</v>
          </cell>
          <cell r="B1361" t="str">
            <v>JOELHO 45 GRAUS DIAMETRO 75 MM</v>
          </cell>
          <cell r="C1361" t="str">
            <v>Un</v>
          </cell>
          <cell r="D1361">
            <v>5.94</v>
          </cell>
          <cell r="E1361">
            <v>8.17</v>
          </cell>
          <cell r="F1361">
            <v>14.11</v>
          </cell>
        </row>
        <row r="1362">
          <cell r="A1362">
            <v>81924</v>
          </cell>
          <cell r="B1362" t="str">
            <v>JOELHO 45 GRAUS DIAMETRO 100 MM</v>
          </cell>
          <cell r="C1362" t="str">
            <v>Un</v>
          </cell>
          <cell r="D1362">
            <v>6.05</v>
          </cell>
          <cell r="E1362">
            <v>10.220000000000001</v>
          </cell>
          <cell r="F1362">
            <v>16.27</v>
          </cell>
        </row>
        <row r="1363">
          <cell r="A1363">
            <v>81927</v>
          </cell>
          <cell r="B1363" t="str">
            <v>JOELHO 90 GRAUS C/ANEL 40 mm</v>
          </cell>
          <cell r="C1363" t="str">
            <v>Un</v>
          </cell>
          <cell r="D1363">
            <v>2.4900000000000002</v>
          </cell>
          <cell r="E1363">
            <v>6.36</v>
          </cell>
          <cell r="F1363">
            <v>8.85</v>
          </cell>
        </row>
        <row r="1364">
          <cell r="A1364">
            <v>81928</v>
          </cell>
          <cell r="B1364" t="str">
            <v>JOELHO 90 GRAUS C/ANEL 50 MM</v>
          </cell>
          <cell r="C1364" t="str">
            <v>Un</v>
          </cell>
          <cell r="D1364">
            <v>2.5</v>
          </cell>
          <cell r="E1364">
            <v>6.36</v>
          </cell>
          <cell r="F1364">
            <v>8.86</v>
          </cell>
        </row>
        <row r="1365">
          <cell r="A1365">
            <v>81935</v>
          </cell>
          <cell r="B1365" t="str">
            <v>JOELHO 90 GRAUS DIAMETRO 40 MM</v>
          </cell>
          <cell r="C1365" t="str">
            <v>Un</v>
          </cell>
          <cell r="D1365">
            <v>1.02</v>
          </cell>
          <cell r="E1365">
            <v>6.36</v>
          </cell>
          <cell r="F1365">
            <v>7.38</v>
          </cell>
        </row>
        <row r="1366">
          <cell r="A1366">
            <v>81936</v>
          </cell>
          <cell r="B1366" t="str">
            <v>JOELHO 90 GRAUS DIAMETRO 50 MM</v>
          </cell>
          <cell r="C1366" t="str">
            <v>Un</v>
          </cell>
          <cell r="D1366">
            <v>1.86</v>
          </cell>
          <cell r="E1366">
            <v>6.36</v>
          </cell>
          <cell r="F1366">
            <v>8.2200000000000006</v>
          </cell>
        </row>
        <row r="1367">
          <cell r="A1367">
            <v>81937</v>
          </cell>
          <cell r="B1367" t="str">
            <v>JOELHO 90 GRAUS DIAMETRO 75 MM</v>
          </cell>
          <cell r="C1367" t="str">
            <v>Un</v>
          </cell>
          <cell r="D1367">
            <v>4.84</v>
          </cell>
          <cell r="E1367">
            <v>8.17</v>
          </cell>
          <cell r="F1367">
            <v>13.01</v>
          </cell>
        </row>
        <row r="1368">
          <cell r="A1368">
            <v>81938</v>
          </cell>
          <cell r="B1368" t="str">
            <v>JOELHO 90 GRAUS DIAMETRO 100 MM</v>
          </cell>
          <cell r="C1368" t="str">
            <v>Un</v>
          </cell>
          <cell r="D1368">
            <v>5.41</v>
          </cell>
          <cell r="E1368">
            <v>10.220000000000001</v>
          </cell>
          <cell r="F1368">
            <v>15.63</v>
          </cell>
        </row>
        <row r="1369">
          <cell r="A1369">
            <v>81946</v>
          </cell>
          <cell r="B1369" t="str">
            <v>JOELHO 90 GRAUS C/VISITA DIAM.100 X 50 MM</v>
          </cell>
          <cell r="C1369" t="str">
            <v>Un</v>
          </cell>
          <cell r="D1369">
            <v>16</v>
          </cell>
          <cell r="E1369">
            <v>10.220000000000001</v>
          </cell>
          <cell r="F1369">
            <v>26.22</v>
          </cell>
        </row>
        <row r="1370">
          <cell r="A1370">
            <v>81960</v>
          </cell>
          <cell r="B1370" t="str">
            <v>J U N C O E S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81961</v>
          </cell>
          <cell r="B1371" t="str">
            <v>JUNCAO 45 GRAUS DIAMETRO 40 MM</v>
          </cell>
          <cell r="C1371" t="str">
            <v>Un</v>
          </cell>
          <cell r="D1371">
            <v>3.75</v>
          </cell>
          <cell r="E1371">
            <v>6.59</v>
          </cell>
          <cell r="F1371">
            <v>10.34</v>
          </cell>
        </row>
        <row r="1372">
          <cell r="A1372">
            <v>81965</v>
          </cell>
          <cell r="B1372" t="str">
            <v>JUNCAO INVERTIDA DIAMETRO 75 X 50 MM</v>
          </cell>
          <cell r="C1372" t="str">
            <v>Un</v>
          </cell>
          <cell r="D1372">
            <v>7.14</v>
          </cell>
          <cell r="E1372">
            <v>3.86</v>
          </cell>
          <cell r="F1372">
            <v>11</v>
          </cell>
        </row>
        <row r="1373">
          <cell r="A1373">
            <v>81970</v>
          </cell>
          <cell r="B1373" t="str">
            <v>JUNCAO SIMPLES DIAMETRO 50 X 50 MM</v>
          </cell>
          <cell r="C1373" t="str">
            <v>Un</v>
          </cell>
          <cell r="D1373">
            <v>6.55</v>
          </cell>
          <cell r="E1373">
            <v>6.59</v>
          </cell>
          <cell r="F1373">
            <v>13.14</v>
          </cell>
        </row>
        <row r="1374">
          <cell r="A1374">
            <v>81971</v>
          </cell>
          <cell r="B1374" t="str">
            <v>JUNCAO SIMPLES DIAM. 75 X 50 MM</v>
          </cell>
          <cell r="C1374" t="str">
            <v>Un</v>
          </cell>
          <cell r="D1374">
            <v>7.65</v>
          </cell>
          <cell r="E1374">
            <v>8.4</v>
          </cell>
          <cell r="F1374">
            <v>16.05</v>
          </cell>
        </row>
        <row r="1375">
          <cell r="A1375">
            <v>81972</v>
          </cell>
          <cell r="B1375" t="str">
            <v>JUNCAO SIMPLES DIAMETRO 75 X 75 MM</v>
          </cell>
          <cell r="C1375" t="str">
            <v>Un</v>
          </cell>
          <cell r="D1375">
            <v>12.42</v>
          </cell>
          <cell r="E1375">
            <v>8.4</v>
          </cell>
          <cell r="F1375">
            <v>20.82</v>
          </cell>
        </row>
        <row r="1376">
          <cell r="A1376">
            <v>81973</v>
          </cell>
          <cell r="B1376" t="str">
            <v>JUNCAO SIMPLES DIAM. 100 X 50 MM</v>
          </cell>
          <cell r="C1376" t="str">
            <v>Un</v>
          </cell>
          <cell r="D1376">
            <v>13.69</v>
          </cell>
          <cell r="E1376">
            <v>10.45</v>
          </cell>
          <cell r="F1376">
            <v>24.14</v>
          </cell>
        </row>
        <row r="1377">
          <cell r="A1377">
            <v>81974</v>
          </cell>
          <cell r="B1377" t="str">
            <v>JUNCAO SIMPLES DIAMETRO 100 X 75 MM</v>
          </cell>
          <cell r="C1377" t="str">
            <v>Un</v>
          </cell>
          <cell r="D1377">
            <v>19.5</v>
          </cell>
          <cell r="E1377">
            <v>10.45</v>
          </cell>
          <cell r="F1377">
            <v>29.95</v>
          </cell>
        </row>
        <row r="1378">
          <cell r="A1378">
            <v>81975</v>
          </cell>
          <cell r="B1378" t="str">
            <v>JUNCAO SIMPLES DIAM. 100 X 100 MM</v>
          </cell>
          <cell r="C1378" t="str">
            <v>Un</v>
          </cell>
          <cell r="D1378">
            <v>15</v>
          </cell>
          <cell r="E1378">
            <v>10.45</v>
          </cell>
          <cell r="F1378">
            <v>25.45</v>
          </cell>
        </row>
        <row r="1379">
          <cell r="A1379">
            <v>81981</v>
          </cell>
          <cell r="B1379" t="str">
            <v>JUNÇÃO DUPLA DIAMETRO 75 MM</v>
          </cell>
          <cell r="C1379" t="str">
            <v>Un</v>
          </cell>
          <cell r="D1379">
            <v>11.85</v>
          </cell>
          <cell r="E1379">
            <v>8.4</v>
          </cell>
          <cell r="F1379">
            <v>20.25</v>
          </cell>
        </row>
        <row r="1380">
          <cell r="A1380">
            <v>82000</v>
          </cell>
          <cell r="B1380" t="str">
            <v>L U V A S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82001</v>
          </cell>
          <cell r="B1381" t="str">
            <v>LUVA SIMPLES DIAMETRO 40 MM</v>
          </cell>
          <cell r="C1381" t="str">
            <v>Un</v>
          </cell>
          <cell r="D1381">
            <v>0.98</v>
          </cell>
          <cell r="E1381">
            <v>3.18</v>
          </cell>
          <cell r="F1381">
            <v>4.16</v>
          </cell>
        </row>
        <row r="1382">
          <cell r="A1382">
            <v>82002</v>
          </cell>
          <cell r="B1382" t="str">
            <v>LUVA SIMPLES DIAMETRO 50 MM</v>
          </cell>
          <cell r="C1382" t="str">
            <v>Un</v>
          </cell>
          <cell r="D1382">
            <v>2.2200000000000002</v>
          </cell>
          <cell r="E1382">
            <v>3.18</v>
          </cell>
          <cell r="F1382">
            <v>5.4</v>
          </cell>
        </row>
        <row r="1383">
          <cell r="A1383">
            <v>82003</v>
          </cell>
          <cell r="B1383" t="str">
            <v>LUVA SIMPLES DIAMETRO 75 MM</v>
          </cell>
          <cell r="C1383" t="str">
            <v>Un</v>
          </cell>
          <cell r="D1383">
            <v>4.3</v>
          </cell>
          <cell r="E1383">
            <v>4.09</v>
          </cell>
          <cell r="F1383">
            <v>8.39</v>
          </cell>
        </row>
        <row r="1384">
          <cell r="A1384">
            <v>82004</v>
          </cell>
          <cell r="B1384" t="str">
            <v>LUVA SIMPLES DIAM. 100 MM</v>
          </cell>
          <cell r="C1384" t="str">
            <v>Un</v>
          </cell>
          <cell r="D1384">
            <v>4.63</v>
          </cell>
          <cell r="E1384">
            <v>5.22</v>
          </cell>
          <cell r="F1384">
            <v>9.85</v>
          </cell>
        </row>
        <row r="1385">
          <cell r="A1385">
            <v>82050</v>
          </cell>
          <cell r="B1385" t="str">
            <v>P O R T A / G R E L H A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82051</v>
          </cell>
          <cell r="B1386" t="str">
            <v>PORTA GRELHA QUADRADA BRANCO DIAM. 150 MM</v>
          </cell>
          <cell r="C1386" t="str">
            <v>Un</v>
          </cell>
          <cell r="D1386">
            <v>5.89</v>
          </cell>
          <cell r="E1386">
            <v>2.2799999999999998</v>
          </cell>
          <cell r="F1386">
            <v>8.17</v>
          </cell>
        </row>
        <row r="1387">
          <cell r="A1387">
            <v>82052</v>
          </cell>
          <cell r="B1387" t="str">
            <v>PORTA GRELHA QUADRADO CROMADO DIAM.150 MM</v>
          </cell>
          <cell r="C1387" t="str">
            <v>Un</v>
          </cell>
          <cell r="D1387">
            <v>6.19</v>
          </cell>
          <cell r="E1387">
            <v>2.2799999999999998</v>
          </cell>
          <cell r="F1387">
            <v>8.4700000000000006</v>
          </cell>
        </row>
        <row r="1388">
          <cell r="A1388">
            <v>82053</v>
          </cell>
          <cell r="B1388" t="str">
            <v>PORTA GRELHA QUADRADO P/GREL.QUADRADA DIAM. 100 MM</v>
          </cell>
          <cell r="C1388" t="str">
            <v>Un</v>
          </cell>
          <cell r="D1388">
            <v>6.19</v>
          </cell>
          <cell r="E1388">
            <v>2.2799999999999998</v>
          </cell>
          <cell r="F1388">
            <v>8.4700000000000006</v>
          </cell>
        </row>
        <row r="1389">
          <cell r="A1389">
            <v>82054</v>
          </cell>
          <cell r="B1389" t="str">
            <v>PORTA GRELHA QUADRADO P/GRELHA RED.BRANC.100 MM</v>
          </cell>
          <cell r="C1389" t="str">
            <v>Un</v>
          </cell>
          <cell r="D1389">
            <v>3.05</v>
          </cell>
          <cell r="E1389">
            <v>2.2799999999999998</v>
          </cell>
          <cell r="F1389">
            <v>5.33</v>
          </cell>
        </row>
        <row r="1390">
          <cell r="A1390">
            <v>82055</v>
          </cell>
          <cell r="B1390" t="str">
            <v>PORTA GRELHA QUADRADO P/GRELHA RED.CROM.DIAM.100 M</v>
          </cell>
          <cell r="C1390" t="str">
            <v>Un</v>
          </cell>
          <cell r="D1390">
            <v>5.41</v>
          </cell>
          <cell r="E1390">
            <v>2.2799999999999998</v>
          </cell>
          <cell r="F1390">
            <v>7.69</v>
          </cell>
        </row>
        <row r="1391">
          <cell r="A1391">
            <v>82070</v>
          </cell>
          <cell r="B1391" t="str">
            <v>PORTA GRELHA REDONDO BRANCO DIAM. 100 MM</v>
          </cell>
          <cell r="C1391" t="str">
            <v>Un</v>
          </cell>
          <cell r="D1391">
            <v>3.89</v>
          </cell>
          <cell r="E1391">
            <v>2.2799999999999998</v>
          </cell>
          <cell r="F1391">
            <v>6.17</v>
          </cell>
        </row>
        <row r="1392">
          <cell r="A1392">
            <v>82071</v>
          </cell>
          <cell r="B1392" t="str">
            <v>PORTA GRELHA REDONDO BRANCO DIAM. 150 MM</v>
          </cell>
          <cell r="C1392" t="str">
            <v>Un</v>
          </cell>
          <cell r="D1392">
            <v>5.19</v>
          </cell>
          <cell r="E1392">
            <v>2.2799999999999998</v>
          </cell>
          <cell r="F1392">
            <v>7.47</v>
          </cell>
        </row>
        <row r="1393">
          <cell r="A1393">
            <v>82072</v>
          </cell>
          <cell r="B1393" t="str">
            <v>PORTA GRELHA REDONDO CROMADO DIAMETRO 150 MM</v>
          </cell>
          <cell r="C1393" t="str">
            <v>Un</v>
          </cell>
          <cell r="D1393">
            <v>5.49</v>
          </cell>
          <cell r="E1393">
            <v>2.2799999999999998</v>
          </cell>
          <cell r="F1393">
            <v>7.77</v>
          </cell>
        </row>
        <row r="1394">
          <cell r="A1394">
            <v>82100</v>
          </cell>
          <cell r="B1394" t="str">
            <v>R E D U C O E S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82101</v>
          </cell>
          <cell r="B1395" t="str">
            <v>REDUCAO EXCENTRICA 75 X 50 MM</v>
          </cell>
          <cell r="C1395" t="str">
            <v>Un</v>
          </cell>
          <cell r="D1395">
            <v>5.5</v>
          </cell>
          <cell r="E1395">
            <v>8.17</v>
          </cell>
          <cell r="F1395">
            <v>13.67</v>
          </cell>
        </row>
        <row r="1396">
          <cell r="A1396">
            <v>82102</v>
          </cell>
          <cell r="B1396" t="str">
            <v>REDUCAO EXCENTRICA 100 X 75 MM</v>
          </cell>
          <cell r="C1396" t="str">
            <v>Un</v>
          </cell>
          <cell r="D1396">
            <v>6.2</v>
          </cell>
          <cell r="E1396">
            <v>10.220000000000001</v>
          </cell>
          <cell r="F1396">
            <v>16.420000000000002</v>
          </cell>
        </row>
        <row r="1397">
          <cell r="A1397">
            <v>82103</v>
          </cell>
          <cell r="B1397" t="str">
            <v>REDUCAO EXCENTRICA 100 X 50 MM</v>
          </cell>
          <cell r="C1397" t="str">
            <v>Un</v>
          </cell>
          <cell r="D1397">
            <v>5.85</v>
          </cell>
          <cell r="E1397">
            <v>9.08</v>
          </cell>
          <cell r="F1397">
            <v>14.93</v>
          </cell>
        </row>
        <row r="1398">
          <cell r="A1398">
            <v>82150</v>
          </cell>
          <cell r="B1398" t="str">
            <v>T A M P A S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82151</v>
          </cell>
          <cell r="B1399" t="str">
            <v>TAMPA CEGA QUADRADA BRANCA DIAM. 150 MM</v>
          </cell>
          <cell r="C1399" t="str">
            <v>Un</v>
          </cell>
          <cell r="D1399">
            <v>7.69</v>
          </cell>
          <cell r="E1399">
            <v>1.82</v>
          </cell>
          <cell r="F1399">
            <v>9.51</v>
          </cell>
        </row>
        <row r="1400">
          <cell r="A1400">
            <v>82153</v>
          </cell>
          <cell r="B1400" t="str">
            <v>TAMPA CEGA REDONDA BRANCA DIAM. 100 MM</v>
          </cell>
          <cell r="C1400" t="str">
            <v>Un</v>
          </cell>
          <cell r="D1400">
            <v>3</v>
          </cell>
          <cell r="E1400">
            <v>1.82</v>
          </cell>
          <cell r="F1400">
            <v>4.82</v>
          </cell>
        </row>
        <row r="1401">
          <cell r="A1401">
            <v>82157</v>
          </cell>
          <cell r="B1401" t="str">
            <v>TAMPA CEGA REDONDA BRANCA  250 MM</v>
          </cell>
          <cell r="C1401" t="str">
            <v>Un</v>
          </cell>
          <cell r="D1401">
            <v>13.32</v>
          </cell>
          <cell r="E1401">
            <v>1.82</v>
          </cell>
          <cell r="F1401">
            <v>15.14</v>
          </cell>
        </row>
        <row r="1402">
          <cell r="A1402">
            <v>82158</v>
          </cell>
          <cell r="B1402" t="str">
            <v>TAMPA CEGA REDONDA ALUMINIO 250 MM</v>
          </cell>
          <cell r="C1402" t="str">
            <v>Un</v>
          </cell>
          <cell r="D1402">
            <v>87.9</v>
          </cell>
          <cell r="E1402">
            <v>1.82</v>
          </cell>
          <cell r="F1402">
            <v>89.72</v>
          </cell>
        </row>
        <row r="1403">
          <cell r="A1403">
            <v>82200</v>
          </cell>
          <cell r="B1403" t="str">
            <v>T E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82201</v>
          </cell>
          <cell r="B1404" t="str">
            <v>TE 90 GRAUS DIAMETRO 40 MM - ESGOTO</v>
          </cell>
          <cell r="C1404" t="str">
            <v>Un</v>
          </cell>
          <cell r="D1404">
            <v>1.98</v>
          </cell>
          <cell r="E1404">
            <v>6.59</v>
          </cell>
          <cell r="F1404">
            <v>8.57</v>
          </cell>
        </row>
        <row r="1405">
          <cell r="A1405">
            <v>82220</v>
          </cell>
          <cell r="B1405" t="str">
            <v>TE DE INSPECAO DIAMETRO 100 X 75 MM</v>
          </cell>
          <cell r="C1405" t="str">
            <v>Un</v>
          </cell>
          <cell r="D1405">
            <v>29.17</v>
          </cell>
          <cell r="E1405">
            <v>10.45</v>
          </cell>
          <cell r="F1405">
            <v>39.619999999999997</v>
          </cell>
        </row>
        <row r="1406">
          <cell r="A1406">
            <v>82230</v>
          </cell>
          <cell r="B1406" t="str">
            <v>TE SANITARIO DIAMETRO 50 X 50 MM</v>
          </cell>
          <cell r="C1406" t="str">
            <v>Un</v>
          </cell>
          <cell r="D1406">
            <v>5.85</v>
          </cell>
          <cell r="E1406">
            <v>6.59</v>
          </cell>
          <cell r="F1406">
            <v>12.44</v>
          </cell>
        </row>
        <row r="1407">
          <cell r="A1407">
            <v>82231</v>
          </cell>
          <cell r="B1407" t="str">
            <v>TE SANITARIO DIAMETRO 75 X 50 MM</v>
          </cell>
          <cell r="C1407" t="str">
            <v>Un</v>
          </cell>
          <cell r="D1407">
            <v>10.199999999999999</v>
          </cell>
          <cell r="E1407">
            <v>8.4</v>
          </cell>
          <cell r="F1407">
            <v>18.600000000000001</v>
          </cell>
        </row>
        <row r="1408">
          <cell r="A1408">
            <v>82232</v>
          </cell>
          <cell r="B1408" t="str">
            <v>TE SANITARIO DIAMETRO 75 X 75 MM</v>
          </cell>
          <cell r="C1408" t="str">
            <v>Un</v>
          </cell>
          <cell r="D1408">
            <v>12.62</v>
          </cell>
          <cell r="E1408">
            <v>8.4</v>
          </cell>
          <cell r="F1408">
            <v>21.02</v>
          </cell>
        </row>
        <row r="1409">
          <cell r="A1409">
            <v>82233</v>
          </cell>
          <cell r="B1409" t="str">
            <v>TE SANITARIO DIAMETRO 100 X 50 MM</v>
          </cell>
          <cell r="C1409" t="str">
            <v>Un</v>
          </cell>
          <cell r="D1409">
            <v>11.73</v>
          </cell>
          <cell r="E1409">
            <v>10.45</v>
          </cell>
          <cell r="F1409">
            <v>22.18</v>
          </cell>
        </row>
        <row r="1410">
          <cell r="A1410">
            <v>82234</v>
          </cell>
          <cell r="B1410" t="str">
            <v>TE SANITARIO DIAMETRO 100 X 75 MM</v>
          </cell>
          <cell r="C1410" t="str">
            <v>Un</v>
          </cell>
          <cell r="D1410">
            <v>14</v>
          </cell>
          <cell r="E1410">
            <v>10.45</v>
          </cell>
          <cell r="F1410">
            <v>24.45</v>
          </cell>
        </row>
        <row r="1411">
          <cell r="A1411">
            <v>82235</v>
          </cell>
          <cell r="B1411" t="str">
            <v>TE SANITARIO DIAMETRO 100 X 100 MM</v>
          </cell>
          <cell r="C1411" t="str">
            <v>Un</v>
          </cell>
          <cell r="D1411">
            <v>15.01</v>
          </cell>
          <cell r="E1411">
            <v>10.45</v>
          </cell>
          <cell r="F1411">
            <v>25.46</v>
          </cell>
        </row>
        <row r="1412">
          <cell r="A1412">
            <v>82300</v>
          </cell>
          <cell r="B1412" t="str">
            <v>T U B O S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82301</v>
          </cell>
          <cell r="B1413" t="str">
            <v>TUBO SOLD.P/ESGOTO DIAM. 40 MM</v>
          </cell>
          <cell r="C1413" t="str">
            <v>m</v>
          </cell>
          <cell r="D1413">
            <v>3.49</v>
          </cell>
          <cell r="E1413">
            <v>5.45</v>
          </cell>
          <cell r="F1413">
            <v>8.94</v>
          </cell>
        </row>
        <row r="1414">
          <cell r="A1414">
            <v>82302</v>
          </cell>
          <cell r="B1414" t="str">
            <v>TUBO SOLD. P/ESGOTO DIAM. 50 MM</v>
          </cell>
          <cell r="C1414" t="str">
            <v>m</v>
          </cell>
          <cell r="D1414">
            <v>6</v>
          </cell>
          <cell r="E1414">
            <v>6.82</v>
          </cell>
          <cell r="F1414">
            <v>12.82</v>
          </cell>
        </row>
        <row r="1415">
          <cell r="A1415">
            <v>82303</v>
          </cell>
          <cell r="B1415" t="str">
            <v>TUBO SOLDAVEL P/ESGOTO DIAM.75 MM</v>
          </cell>
          <cell r="C1415" t="str">
            <v>m</v>
          </cell>
          <cell r="D1415">
            <v>8.1199999999999992</v>
          </cell>
          <cell r="E1415">
            <v>10.9</v>
          </cell>
          <cell r="F1415">
            <v>19.02</v>
          </cell>
        </row>
        <row r="1416">
          <cell r="A1416">
            <v>82304</v>
          </cell>
          <cell r="B1416" t="str">
            <v>TUBO SOLDAVEL P/ESGOTO DIAM. 100 MM</v>
          </cell>
          <cell r="C1416" t="str">
            <v>m</v>
          </cell>
          <cell r="D1416">
            <v>9.2200000000000006</v>
          </cell>
          <cell r="E1416">
            <v>11.8</v>
          </cell>
          <cell r="F1416">
            <v>21.02</v>
          </cell>
        </row>
        <row r="1417">
          <cell r="A1417">
            <v>82331</v>
          </cell>
          <cell r="B1417" t="str">
            <v>TUBO LEVE PVC RIGIDO DIAMETRO 150 MM</v>
          </cell>
          <cell r="C1417" t="str">
            <v>M</v>
          </cell>
          <cell r="D1417">
            <v>24.41</v>
          </cell>
          <cell r="E1417">
            <v>12.71</v>
          </cell>
          <cell r="F1417">
            <v>37.119999999999997</v>
          </cell>
        </row>
        <row r="1418">
          <cell r="A1418">
            <v>82332</v>
          </cell>
          <cell r="B1418" t="str">
            <v>TUBO LEVE PVC RIGIDO DIAMETRO 200 MM</v>
          </cell>
          <cell r="C1418" t="str">
            <v>M</v>
          </cell>
          <cell r="D1418">
            <v>44.61</v>
          </cell>
          <cell r="E1418">
            <v>13.62</v>
          </cell>
          <cell r="F1418">
            <v>58.23</v>
          </cell>
        </row>
        <row r="1419">
          <cell r="A1419">
            <v>82333</v>
          </cell>
          <cell r="B1419" t="str">
            <v>TUBO LEVE PVC RIGIDO DIAMETRO 300 MM</v>
          </cell>
          <cell r="C1419" t="str">
            <v>M</v>
          </cell>
          <cell r="D1419">
            <v>59</v>
          </cell>
          <cell r="E1419">
            <v>13.62</v>
          </cell>
          <cell r="F1419">
            <v>72.62</v>
          </cell>
        </row>
        <row r="1420">
          <cell r="A1420">
            <v>82334</v>
          </cell>
          <cell r="B1420" t="str">
            <v>TUBO LEVE PVC RIGIDO DIAMETRO 250 MM</v>
          </cell>
          <cell r="C1420" t="str">
            <v>M</v>
          </cell>
          <cell r="D1420">
            <v>49.42</v>
          </cell>
          <cell r="E1420">
            <v>13.62</v>
          </cell>
          <cell r="F1420">
            <v>63.04</v>
          </cell>
        </row>
        <row r="1421">
          <cell r="A1421">
            <v>82341</v>
          </cell>
          <cell r="B1421" t="str">
            <v>TUBO DE CONCRETO SIMPLES DIAMETRO 400 MM - PS1=16 KN/M ( ÁGUAS PLUVIAIS) - CAVA
65X100CM</v>
          </cell>
          <cell r="C1421" t="str">
            <v>m</v>
          </cell>
          <cell r="D1421">
            <v>37.86</v>
          </cell>
          <cell r="E1421">
            <v>29.26</v>
          </cell>
          <cell r="F1421">
            <v>67.12</v>
          </cell>
        </row>
        <row r="1422">
          <cell r="A1422">
            <v>82342</v>
          </cell>
          <cell r="B1422" t="str">
            <v>TUBO DE CONCRETO SIMPLES DIAMETRO 600 MM - PS1=24 KN/M ( ÁGUAS PLUVIAIS) - CAVA
95X120CM</v>
          </cell>
          <cell r="C1422" t="str">
            <v>m</v>
          </cell>
          <cell r="D1422">
            <v>64.62</v>
          </cell>
          <cell r="E1422">
            <v>48.11</v>
          </cell>
          <cell r="F1422">
            <v>112.73</v>
          </cell>
        </row>
        <row r="1423">
          <cell r="A1423">
            <v>82343</v>
          </cell>
          <cell r="B1423" t="str">
            <v>TUBO DE CONCRETO SIMPLES DIAMETRO 500 MM - PS1=20 KN/M ( ÁGUAS PLUVIAIS) - CAVA
80X110CM</v>
          </cell>
          <cell r="C1423" t="str">
            <v>m</v>
          </cell>
          <cell r="D1423">
            <v>46.94</v>
          </cell>
          <cell r="E1423">
            <v>37.99</v>
          </cell>
          <cell r="F1423">
            <v>84.93</v>
          </cell>
        </row>
        <row r="1424">
          <cell r="A1424">
            <v>82360</v>
          </cell>
          <cell r="B1424" t="str">
            <v>TUBO RÍGIDO CORRUGADO PARA DRENAGEM DIAMETRO 150 MM</v>
          </cell>
          <cell r="C1424" t="str">
            <v>m</v>
          </cell>
          <cell r="D1424">
            <v>59.46</v>
          </cell>
          <cell r="E1424">
            <v>12.99</v>
          </cell>
          <cell r="F1424">
            <v>72.45</v>
          </cell>
        </row>
        <row r="1425">
          <cell r="A1425">
            <v>82365</v>
          </cell>
          <cell r="B1425" t="str">
            <v>TUBO RÍGIDO CORRUGADO PARA DRENAGEM DIAMETRO 100 MM</v>
          </cell>
          <cell r="C1425" t="str">
            <v>m</v>
          </cell>
          <cell r="D1425">
            <v>32</v>
          </cell>
          <cell r="E1425">
            <v>11.8</v>
          </cell>
          <cell r="F1425">
            <v>43.8</v>
          </cell>
        </row>
        <row r="1426">
          <cell r="A1426">
            <v>82373</v>
          </cell>
          <cell r="B1426" t="str">
            <v>TUBO FERRO GALVANIZ.DIAM.1/2"</v>
          </cell>
          <cell r="C1426" t="str">
            <v>m</v>
          </cell>
          <cell r="D1426">
            <v>8.52</v>
          </cell>
          <cell r="E1426">
            <v>6.13</v>
          </cell>
          <cell r="F1426">
            <v>14.65</v>
          </cell>
        </row>
        <row r="1427">
          <cell r="A1427">
            <v>82374</v>
          </cell>
          <cell r="B1427" t="str">
            <v>TUBO FERRO GALVANIZADO DIAM.3/4"</v>
          </cell>
          <cell r="C1427" t="str">
            <v>m</v>
          </cell>
          <cell r="D1427">
            <v>16.48</v>
          </cell>
          <cell r="E1427">
            <v>6.82</v>
          </cell>
          <cell r="F1427">
            <v>23.3</v>
          </cell>
        </row>
        <row r="1428">
          <cell r="A1428">
            <v>82375</v>
          </cell>
          <cell r="B1428" t="str">
            <v>TUBO FERRO GALVANIZADO DIAM.1"</v>
          </cell>
          <cell r="C1428" t="str">
            <v>m</v>
          </cell>
          <cell r="D1428">
            <v>24.26</v>
          </cell>
          <cell r="E1428">
            <v>7.49</v>
          </cell>
          <cell r="F1428">
            <v>31.75</v>
          </cell>
        </row>
        <row r="1429">
          <cell r="A1429">
            <v>82376</v>
          </cell>
          <cell r="B1429" t="str">
            <v>TUBO FERRO GALVAN.DIAM.1.1/4"</v>
          </cell>
          <cell r="C1429" t="str">
            <v>m</v>
          </cell>
          <cell r="D1429">
            <v>30.96</v>
          </cell>
          <cell r="E1429">
            <v>11.36</v>
          </cell>
          <cell r="F1429">
            <v>42.32</v>
          </cell>
        </row>
        <row r="1430">
          <cell r="A1430">
            <v>82377</v>
          </cell>
          <cell r="B1430" t="str">
            <v>TUBO FERRO GALV.DIAM.1.1/2"</v>
          </cell>
          <cell r="C1430" t="str">
            <v>m</v>
          </cell>
          <cell r="D1430">
            <v>36.799999999999997</v>
          </cell>
          <cell r="E1430">
            <v>14.08</v>
          </cell>
          <cell r="F1430">
            <v>50.88</v>
          </cell>
        </row>
        <row r="1431">
          <cell r="A1431">
            <v>82378</v>
          </cell>
          <cell r="B1431" t="str">
            <v>TUBO FERRO GALVANIZADO DIAM.2"</v>
          </cell>
          <cell r="C1431" t="str">
            <v>m</v>
          </cell>
          <cell r="D1431">
            <v>43.98</v>
          </cell>
          <cell r="E1431">
            <v>16.8</v>
          </cell>
          <cell r="F1431">
            <v>60.78</v>
          </cell>
        </row>
        <row r="1432">
          <cell r="A1432">
            <v>82379</v>
          </cell>
          <cell r="B1432" t="str">
            <v>TUBO FERRO GALVANIZADO DIAM.2.1/2"</v>
          </cell>
          <cell r="C1432" t="str">
            <v>m</v>
          </cell>
          <cell r="D1432">
            <v>58.61</v>
          </cell>
          <cell r="E1432">
            <v>18.84</v>
          </cell>
          <cell r="F1432">
            <v>77.45</v>
          </cell>
        </row>
        <row r="1433">
          <cell r="A1433">
            <v>82380</v>
          </cell>
          <cell r="B1433" t="str">
            <v>TUBO FERRO GALVANIZADO DIAM.3"</v>
          </cell>
          <cell r="C1433" t="str">
            <v>m</v>
          </cell>
          <cell r="D1433">
            <v>76.33</v>
          </cell>
          <cell r="E1433">
            <v>22.02</v>
          </cell>
          <cell r="F1433">
            <v>98.35</v>
          </cell>
        </row>
        <row r="1434">
          <cell r="A1434">
            <v>82381</v>
          </cell>
          <cell r="B1434" t="str">
            <v>TUBO FERRO GALVANIZADO DIAM. 4"</v>
          </cell>
          <cell r="C1434" t="str">
            <v>m</v>
          </cell>
          <cell r="D1434">
            <v>111.29</v>
          </cell>
          <cell r="E1434">
            <v>25.19</v>
          </cell>
          <cell r="F1434">
            <v>136.47999999999999</v>
          </cell>
        </row>
        <row r="1435">
          <cell r="A1435">
            <v>82400</v>
          </cell>
          <cell r="B1435" t="str">
            <v>ADAPTADORES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82401</v>
          </cell>
          <cell r="B1436" t="str">
            <v>ADAPTADOR PARA VALVULA DE PIA,LAVAT.E TANQUE 40 MM</v>
          </cell>
          <cell r="C1436" t="str">
            <v>Un</v>
          </cell>
          <cell r="D1436">
            <v>1.24</v>
          </cell>
          <cell r="E1436">
            <v>3.18</v>
          </cell>
          <cell r="F1436">
            <v>4.42</v>
          </cell>
        </row>
        <row r="1437">
          <cell r="A1437">
            <v>82402</v>
          </cell>
          <cell r="B1437" t="str">
            <v>ADAPTADOR JUNTA ELAST.P/SIFÃO METAL.40 MM X 1.1/2"</v>
          </cell>
          <cell r="C1437" t="str">
            <v>Un</v>
          </cell>
          <cell r="D1437">
            <v>3.01</v>
          </cell>
          <cell r="E1437">
            <v>3.18</v>
          </cell>
          <cell r="F1437">
            <v>6.19</v>
          </cell>
        </row>
        <row r="1438">
          <cell r="A1438">
            <v>82403</v>
          </cell>
          <cell r="B1438" t="str">
            <v>ADAPTADOR PVC P/SIFAO PVC 40 MM X 1.1/4"</v>
          </cell>
          <cell r="C1438" t="str">
            <v>Un</v>
          </cell>
          <cell r="D1438">
            <v>1.06</v>
          </cell>
          <cell r="E1438">
            <v>3.18</v>
          </cell>
          <cell r="F1438">
            <v>4.24</v>
          </cell>
        </row>
        <row r="1439">
          <cell r="A1439">
            <v>85000</v>
          </cell>
          <cell r="B1439" t="str">
            <v>INCENDIOS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85001</v>
          </cell>
          <cell r="B1440" t="str">
            <v>EXTINTOR CO2 (6 KG) - CAPACIDADE EXTINTORA 5 BC</v>
          </cell>
          <cell r="C1440" t="str">
            <v>Un</v>
          </cell>
          <cell r="D1440">
            <v>350</v>
          </cell>
          <cell r="E1440">
            <v>0</v>
          </cell>
          <cell r="F1440">
            <v>350</v>
          </cell>
        </row>
        <row r="1441">
          <cell r="A1441">
            <v>85003</v>
          </cell>
          <cell r="B1441" t="str">
            <v>EXTINTOR PO QUIMICO SECO (6 KG) - CAPACIDADE EXTINTORA 20 BC</v>
          </cell>
          <cell r="C1441" t="str">
            <v>Un</v>
          </cell>
          <cell r="D1441">
            <v>140</v>
          </cell>
          <cell r="E1441">
            <v>0</v>
          </cell>
          <cell r="F1441">
            <v>140</v>
          </cell>
        </row>
        <row r="1442">
          <cell r="A1442">
            <v>85005</v>
          </cell>
          <cell r="B1442" t="str">
            <v>EXTINTOR AGUA PRESSURIZADA (10 LITROS) - CAPACIDADE EXTINTORA 2A</v>
          </cell>
          <cell r="C1442" t="str">
            <v>Un</v>
          </cell>
          <cell r="D1442">
            <v>130</v>
          </cell>
          <cell r="E1442">
            <v>0</v>
          </cell>
          <cell r="F1442">
            <v>130</v>
          </cell>
        </row>
        <row r="1443">
          <cell r="A1443">
            <v>85006</v>
          </cell>
          <cell r="B1443" t="str">
            <v>EXTINTOR MULTI USO EM PO A B C (6 KG) - CAPACIDADE EXTINTORA 3A 20BC</v>
          </cell>
          <cell r="C1443" t="str">
            <v>un</v>
          </cell>
          <cell r="D1443">
            <v>170</v>
          </cell>
          <cell r="E1443">
            <v>0</v>
          </cell>
          <cell r="F1443">
            <v>170</v>
          </cell>
        </row>
        <row r="1444">
          <cell r="A1444">
            <v>85007</v>
          </cell>
          <cell r="B1444" t="str">
            <v>CAIXA DE INCÊNDIO METÁLICA COM SUPORTE PARA MANGUEIRA, TAMPA E MURETA
17X45X75 CM COM PINTURA</v>
          </cell>
          <cell r="C1444" t="str">
            <v>Un</v>
          </cell>
          <cell r="D1444">
            <v>219.87</v>
          </cell>
          <cell r="E1444">
            <v>124.04</v>
          </cell>
          <cell r="F1444">
            <v>343.91</v>
          </cell>
        </row>
        <row r="1445">
          <cell r="A1445">
            <v>85011</v>
          </cell>
          <cell r="B1445" t="str">
            <v>CAIXA DE INCÊNDIO METÁLICA COM SUPORTE PARA MANGUEIRA, TAMPA E MURETA
17X60X90 CM C/PINTURA</v>
          </cell>
          <cell r="C1445" t="str">
            <v>Un</v>
          </cell>
          <cell r="D1445">
            <v>271.83999999999997</v>
          </cell>
          <cell r="E1445">
            <v>117.94</v>
          </cell>
          <cell r="F1445">
            <v>389.78</v>
          </cell>
        </row>
        <row r="1446">
          <cell r="A1446">
            <v>85015</v>
          </cell>
          <cell r="B1446" t="str">
            <v>CAIXA DE PASSEIO C/TAMPA DE FERRO FUNDIDO 40X60 CM P/INCÊNDIO</v>
          </cell>
          <cell r="C1446" t="str">
            <v>Un</v>
          </cell>
          <cell r="D1446">
            <v>149.76</v>
          </cell>
          <cell r="E1446">
            <v>69.83</v>
          </cell>
          <cell r="F1446">
            <v>219.59</v>
          </cell>
        </row>
        <row r="1447">
          <cell r="A1447">
            <v>85017</v>
          </cell>
          <cell r="B1447" t="str">
            <v>MANGUEIRA DE INCÊNDIO D.I. = 38 MM TIPO 2 COMP. = 15 M</v>
          </cell>
          <cell r="C1447" t="str">
            <v>CJ</v>
          </cell>
          <cell r="D1447">
            <v>250</v>
          </cell>
          <cell r="E1447">
            <v>4.54</v>
          </cell>
          <cell r="F1447">
            <v>254.54</v>
          </cell>
        </row>
        <row r="1448">
          <cell r="A1448">
            <v>85019</v>
          </cell>
          <cell r="B1448" t="str">
            <v>MANGUEIRA DE INCENDIO DI=38 mm TIPO 2 COMP. 20M</v>
          </cell>
          <cell r="C1448" t="str">
            <v>CJ</v>
          </cell>
          <cell r="D1448">
            <v>517.84</v>
          </cell>
          <cell r="E1448">
            <v>4.54</v>
          </cell>
          <cell r="F1448">
            <v>522.38</v>
          </cell>
        </row>
        <row r="1449">
          <cell r="A1449">
            <v>85023</v>
          </cell>
          <cell r="B1449" t="str">
            <v>MANGUEIRA DE INCENDIO DI=38 mm TIPO 2 COMP. 30 M</v>
          </cell>
          <cell r="C1449" t="str">
            <v>CJ</v>
          </cell>
          <cell r="D1449">
            <v>630</v>
          </cell>
          <cell r="E1449">
            <v>4.54</v>
          </cell>
          <cell r="F1449">
            <v>634.54</v>
          </cell>
        </row>
        <row r="1450">
          <cell r="A1450">
            <v>85025</v>
          </cell>
          <cell r="B1450" t="str">
            <v>ESGUICHO REGULÁVEL 1.1/2"</v>
          </cell>
          <cell r="C1450" t="str">
            <v>Un</v>
          </cell>
          <cell r="D1450">
            <v>50</v>
          </cell>
          <cell r="E1450">
            <v>1.89</v>
          </cell>
          <cell r="F1450">
            <v>51.89</v>
          </cell>
        </row>
        <row r="1451">
          <cell r="A1451">
            <v>85027</v>
          </cell>
          <cell r="B1451" t="str">
            <v>ADAPTADOR P/ENGATE STORZ 2.1/2" X 1.1/2"</v>
          </cell>
          <cell r="C1451" t="str">
            <v>Un</v>
          </cell>
          <cell r="D1451">
            <v>27</v>
          </cell>
          <cell r="E1451">
            <v>3.4</v>
          </cell>
          <cell r="F1451">
            <v>30.4</v>
          </cell>
        </row>
        <row r="1452">
          <cell r="A1452">
            <v>85031</v>
          </cell>
          <cell r="B1452" t="str">
            <v>REGISTRO GLOBO ANGULAR 2.1/2"</v>
          </cell>
          <cell r="C1452" t="str">
            <v>Un</v>
          </cell>
          <cell r="D1452">
            <v>80.28</v>
          </cell>
          <cell r="E1452">
            <v>11.36</v>
          </cell>
          <cell r="F1452">
            <v>91.64</v>
          </cell>
        </row>
        <row r="1453">
          <cell r="A1453">
            <v>85035</v>
          </cell>
          <cell r="B1453" t="str">
            <v>TAMPÃO CEGO COM CORRENTE 2.1/2"</v>
          </cell>
          <cell r="C1453" t="str">
            <v>Un</v>
          </cell>
          <cell r="D1453">
            <v>61.8</v>
          </cell>
          <cell r="E1453">
            <v>3.4</v>
          </cell>
          <cell r="F1453">
            <v>65.2</v>
          </cell>
        </row>
        <row r="1454">
          <cell r="A1454">
            <v>85037</v>
          </cell>
          <cell r="B1454" t="str">
            <v>TANQUE DE PRESSÃO DE 10 L</v>
          </cell>
          <cell r="C1454" t="str">
            <v>Un</v>
          </cell>
          <cell r="D1454">
            <v>182.56</v>
          </cell>
          <cell r="E1454">
            <v>14.76</v>
          </cell>
          <cell r="F1454">
            <v>197.32</v>
          </cell>
        </row>
        <row r="1455">
          <cell r="A1455">
            <v>85039</v>
          </cell>
          <cell r="B1455" t="str">
            <v>PRESSOSTATO 50 A 80 PSI</v>
          </cell>
          <cell r="C1455" t="str">
            <v>Un</v>
          </cell>
          <cell r="D1455">
            <v>52.06</v>
          </cell>
          <cell r="E1455">
            <v>14.76</v>
          </cell>
          <cell r="F1455">
            <v>66.819999999999993</v>
          </cell>
        </row>
        <row r="1456">
          <cell r="A1456">
            <v>85041</v>
          </cell>
          <cell r="B1456" t="str">
            <v>MANOMETRO - 0 A 10 KG/CM2</v>
          </cell>
          <cell r="C1456" t="str">
            <v>Un</v>
          </cell>
          <cell r="D1456">
            <v>44.43</v>
          </cell>
          <cell r="E1456">
            <v>14.76</v>
          </cell>
          <cell r="F1456">
            <v>59.19</v>
          </cell>
        </row>
        <row r="1457">
          <cell r="A1457">
            <v>85042</v>
          </cell>
          <cell r="B1457" t="str">
            <v>AVISADOR SONORO E VISUAL</v>
          </cell>
          <cell r="C1457" t="str">
            <v>un</v>
          </cell>
          <cell r="D1457">
            <v>37</v>
          </cell>
          <cell r="E1457">
            <v>3.79</v>
          </cell>
          <cell r="F1457">
            <v>40.79</v>
          </cell>
        </row>
        <row r="1458">
          <cell r="A1458">
            <v>85043</v>
          </cell>
          <cell r="B1458" t="str">
            <v>SPRINKLER PENDENTE 60º C ,COR LIQUIDO VERMELHO</v>
          </cell>
          <cell r="C1458" t="str">
            <v>Un</v>
          </cell>
          <cell r="D1458">
            <v>14.06</v>
          </cell>
          <cell r="E1458">
            <v>3.4</v>
          </cell>
          <cell r="F1458">
            <v>17.46</v>
          </cell>
        </row>
        <row r="1459">
          <cell r="A1459">
            <v>85045</v>
          </cell>
          <cell r="B1459" t="str">
            <v>NIPLE DUPLO FERRO GALVANIZADO 1"</v>
          </cell>
          <cell r="C1459" t="str">
            <v>Un</v>
          </cell>
          <cell r="D1459">
            <v>5.83</v>
          </cell>
          <cell r="E1459">
            <v>4.54</v>
          </cell>
          <cell r="F1459">
            <v>10.37</v>
          </cell>
        </row>
        <row r="1460">
          <cell r="A1460">
            <v>85047</v>
          </cell>
          <cell r="B1460" t="str">
            <v>NIPLE DUPLO FERRO GALVANIZADO 2.1/2"</v>
          </cell>
          <cell r="C1460" t="str">
            <v>Un</v>
          </cell>
          <cell r="D1460">
            <v>19.670000000000002</v>
          </cell>
          <cell r="E1460">
            <v>9.08</v>
          </cell>
          <cell r="F1460">
            <v>28.75</v>
          </cell>
        </row>
        <row r="1461">
          <cell r="A1461">
            <v>85049</v>
          </cell>
          <cell r="B1461" t="str">
            <v>NIPLE DUPLO FERRO GALVANIZADO 3"</v>
          </cell>
          <cell r="C1461" t="str">
            <v>Un</v>
          </cell>
          <cell r="D1461">
            <v>36.869999999999997</v>
          </cell>
          <cell r="E1461">
            <v>9.08</v>
          </cell>
          <cell r="F1461">
            <v>45.95</v>
          </cell>
        </row>
        <row r="1462">
          <cell r="A1462">
            <v>85051</v>
          </cell>
          <cell r="B1462" t="str">
            <v>NIPLE DUPLO FERRO GALVANIZADO 3" X 2 1/2"</v>
          </cell>
          <cell r="C1462" t="str">
            <v>Un</v>
          </cell>
          <cell r="D1462">
            <v>50.46</v>
          </cell>
          <cell r="E1462">
            <v>9.08</v>
          </cell>
          <cell r="F1462">
            <v>59.54</v>
          </cell>
        </row>
        <row r="1463">
          <cell r="A1463">
            <v>85053</v>
          </cell>
          <cell r="B1463" t="str">
            <v>TE DE FERRO GALVANIZADO 90º X 1"</v>
          </cell>
          <cell r="C1463" t="str">
            <v>Un</v>
          </cell>
          <cell r="D1463">
            <v>12.05</v>
          </cell>
          <cell r="E1463">
            <v>10.45</v>
          </cell>
          <cell r="F1463">
            <v>22.5</v>
          </cell>
        </row>
        <row r="1464">
          <cell r="A1464">
            <v>85055</v>
          </cell>
          <cell r="B1464" t="str">
            <v>TE DE FERRO GALVANIZADO 90º X 1 1/2" X 1"</v>
          </cell>
          <cell r="C1464" t="str">
            <v>Un</v>
          </cell>
          <cell r="D1464">
            <v>26.28</v>
          </cell>
          <cell r="E1464">
            <v>17.71</v>
          </cell>
          <cell r="F1464">
            <v>43.99</v>
          </cell>
        </row>
        <row r="1465">
          <cell r="A1465">
            <v>85056</v>
          </cell>
          <cell r="B1465" t="str">
            <v>TÊ DE FERRO GALVANIZADO 90º X 2 1/2"</v>
          </cell>
          <cell r="C1465" t="str">
            <v>un</v>
          </cell>
          <cell r="D1465">
            <v>45.53</v>
          </cell>
          <cell r="E1465">
            <v>21.11</v>
          </cell>
          <cell r="F1465">
            <v>66.64</v>
          </cell>
        </row>
        <row r="1466">
          <cell r="A1466">
            <v>85057</v>
          </cell>
          <cell r="B1466" t="str">
            <v>TE DE FERRO GALVANIZADO 90º X 3" X 3"</v>
          </cell>
          <cell r="C1466" t="str">
            <v>Un</v>
          </cell>
          <cell r="D1466">
            <v>81.040000000000006</v>
          </cell>
          <cell r="E1466">
            <v>21.11</v>
          </cell>
          <cell r="F1466">
            <v>102.15</v>
          </cell>
        </row>
        <row r="1467">
          <cell r="A1467">
            <v>85058</v>
          </cell>
          <cell r="B1467" t="str">
            <v>TE DE FERRO GALVANIZADO 4" X 3"</v>
          </cell>
          <cell r="C1467" t="str">
            <v>Un</v>
          </cell>
          <cell r="D1467">
            <v>180.78</v>
          </cell>
          <cell r="E1467">
            <v>26.1</v>
          </cell>
          <cell r="F1467">
            <v>206.88</v>
          </cell>
        </row>
        <row r="1468">
          <cell r="A1468">
            <v>85061</v>
          </cell>
          <cell r="B1468" t="str">
            <v>COTOVELO FERRO GALVANIZADO 90º X 1"</v>
          </cell>
          <cell r="C1468" t="str">
            <v>Un</v>
          </cell>
          <cell r="D1468">
            <v>6.71</v>
          </cell>
          <cell r="E1468">
            <v>9.08</v>
          </cell>
          <cell r="F1468">
            <v>15.79</v>
          </cell>
        </row>
        <row r="1469">
          <cell r="A1469">
            <v>85062</v>
          </cell>
          <cell r="B1469" t="str">
            <v>COTOVELO DE FERRO GALVANIZADO 90º X 2 1/2"</v>
          </cell>
          <cell r="C1469" t="str">
            <v>un</v>
          </cell>
          <cell r="D1469">
            <v>35.56</v>
          </cell>
          <cell r="E1469">
            <v>18.16</v>
          </cell>
          <cell r="F1469">
            <v>53.72</v>
          </cell>
        </row>
        <row r="1470">
          <cell r="A1470">
            <v>85063</v>
          </cell>
          <cell r="B1470" t="str">
            <v>COTOVELO FERRO GALVANIZADO 90º X 3"</v>
          </cell>
          <cell r="C1470" t="str">
            <v>Un</v>
          </cell>
          <cell r="D1470">
            <v>62.17</v>
          </cell>
          <cell r="E1470">
            <v>18.16</v>
          </cell>
          <cell r="F1470">
            <v>80.33</v>
          </cell>
        </row>
        <row r="1471">
          <cell r="A1471">
            <v>85065</v>
          </cell>
          <cell r="B1471" t="str">
            <v>COTOVELO FERRO GALVANIZADO 45º X 2.1/2"</v>
          </cell>
          <cell r="C1471" t="str">
            <v>Un</v>
          </cell>
          <cell r="D1471">
            <v>45.56</v>
          </cell>
          <cell r="E1471">
            <v>18.16</v>
          </cell>
          <cell r="F1471">
            <v>63.72</v>
          </cell>
        </row>
        <row r="1472">
          <cell r="A1472">
            <v>85067</v>
          </cell>
          <cell r="B1472" t="str">
            <v>COTOVELO FERRO GALVANIZADO 45º X 3"</v>
          </cell>
          <cell r="C1472" t="str">
            <v>Un</v>
          </cell>
          <cell r="D1472">
            <v>66.989999999999995</v>
          </cell>
          <cell r="E1472">
            <v>18.16</v>
          </cell>
          <cell r="F1472">
            <v>85.15</v>
          </cell>
        </row>
        <row r="1473">
          <cell r="A1473">
            <v>85069</v>
          </cell>
          <cell r="B1473" t="str">
            <v>BUCHA DE FERRO GALVANIZADO 1.1/2" X 1"</v>
          </cell>
          <cell r="C1473" t="str">
            <v>Un</v>
          </cell>
          <cell r="D1473">
            <v>12.2</v>
          </cell>
          <cell r="E1473">
            <v>7.94</v>
          </cell>
          <cell r="F1473">
            <v>20.14</v>
          </cell>
        </row>
        <row r="1474">
          <cell r="A1474">
            <v>85071</v>
          </cell>
          <cell r="B1474" t="str">
            <v>BUCHA FERRO GALVANIZADO 3" X 2.1/2"</v>
          </cell>
          <cell r="C1474" t="str">
            <v>Un</v>
          </cell>
          <cell r="D1474">
            <v>29.34</v>
          </cell>
          <cell r="E1474">
            <v>9.08</v>
          </cell>
          <cell r="F1474">
            <v>38.42</v>
          </cell>
        </row>
        <row r="1475">
          <cell r="A1475">
            <v>85073</v>
          </cell>
          <cell r="B1475" t="str">
            <v>UNIÃO COM ASSENTO CÔNICO DE BRONZE 3"</v>
          </cell>
          <cell r="C1475" t="str">
            <v>Un</v>
          </cell>
          <cell r="D1475">
            <v>180.67</v>
          </cell>
          <cell r="E1475">
            <v>9.08</v>
          </cell>
          <cell r="F1475">
            <v>189.75</v>
          </cell>
        </row>
        <row r="1476">
          <cell r="A1476">
            <v>85075</v>
          </cell>
          <cell r="B1476" t="str">
            <v>LUVA DE FERRO GALVANIZADO 3" X 2.1/2"</v>
          </cell>
          <cell r="C1476" t="str">
            <v>Un</v>
          </cell>
          <cell r="D1476">
            <v>57.95</v>
          </cell>
          <cell r="E1476">
            <v>9.08</v>
          </cell>
          <cell r="F1476">
            <v>67.03</v>
          </cell>
        </row>
        <row r="1477">
          <cell r="A1477">
            <v>85076</v>
          </cell>
          <cell r="B1477" t="str">
            <v>VALVULA DE RETENÇÃO HORIZONTAL 1"</v>
          </cell>
          <cell r="C1477" t="str">
            <v>Un</v>
          </cell>
          <cell r="D1477">
            <v>57.11</v>
          </cell>
          <cell r="E1477">
            <v>12.26</v>
          </cell>
          <cell r="F1477">
            <v>69.37</v>
          </cell>
        </row>
        <row r="1478">
          <cell r="A1478">
            <v>85077</v>
          </cell>
          <cell r="B1478" t="str">
            <v>VÁLVULA DE RETENÇÃO HORIZONTAL 2.1/2"</v>
          </cell>
          <cell r="C1478" t="str">
            <v>Un</v>
          </cell>
          <cell r="D1478">
            <v>324.98</v>
          </cell>
          <cell r="E1478">
            <v>26.1</v>
          </cell>
          <cell r="F1478">
            <v>351.08</v>
          </cell>
        </row>
        <row r="1479">
          <cell r="A1479">
            <v>85078</v>
          </cell>
          <cell r="B1479" t="str">
            <v>VÁLVULA DE RETENÇÃO HORIZONTAL 3"</v>
          </cell>
          <cell r="C1479" t="str">
            <v>Un</v>
          </cell>
          <cell r="D1479">
            <v>445.04</v>
          </cell>
          <cell r="E1479">
            <v>26.1</v>
          </cell>
          <cell r="F1479">
            <v>471.14</v>
          </cell>
        </row>
        <row r="1480">
          <cell r="A1480">
            <v>85079</v>
          </cell>
          <cell r="B1480" t="str">
            <v>VÁLVULA DE RETENÇÃO VERTICAL 2.1/2"</v>
          </cell>
          <cell r="C1480" t="str">
            <v>Un</v>
          </cell>
          <cell r="D1480">
            <v>153.28</v>
          </cell>
          <cell r="E1480">
            <v>26.1</v>
          </cell>
          <cell r="F1480">
            <v>179.38</v>
          </cell>
        </row>
        <row r="1481">
          <cell r="A1481">
            <v>85080</v>
          </cell>
          <cell r="B1481" t="str">
            <v>VALVULA DE RETENÇÃO VERTICAL 1"</v>
          </cell>
          <cell r="C1481" t="str">
            <v>Un</v>
          </cell>
          <cell r="D1481">
            <v>34.01</v>
          </cell>
          <cell r="E1481">
            <v>12.26</v>
          </cell>
          <cell r="F1481">
            <v>46.27</v>
          </cell>
        </row>
        <row r="1482">
          <cell r="A1482">
            <v>85081</v>
          </cell>
          <cell r="B1482" t="str">
            <v>VÁLVULA DE RETENÇÃO VERTICAL 3"</v>
          </cell>
          <cell r="C1482" t="str">
            <v>Un</v>
          </cell>
          <cell r="D1482">
            <v>256.89</v>
          </cell>
          <cell r="E1482">
            <v>26.1</v>
          </cell>
          <cell r="F1482">
            <v>282.99</v>
          </cell>
        </row>
        <row r="1483">
          <cell r="A1483">
            <v>85082</v>
          </cell>
          <cell r="B1483" t="str">
            <v>CHAVE DE FLUXO 3/4"</v>
          </cell>
          <cell r="C1483" t="str">
            <v>Un</v>
          </cell>
          <cell r="D1483">
            <v>106.02</v>
          </cell>
          <cell r="E1483">
            <v>12.26</v>
          </cell>
          <cell r="F1483">
            <v>118.28</v>
          </cell>
        </row>
        <row r="1484">
          <cell r="A1484">
            <v>85083</v>
          </cell>
          <cell r="B1484" t="str">
            <v>CHAVE DE FLUXO 1"</v>
          </cell>
          <cell r="C1484" t="str">
            <v>Un</v>
          </cell>
          <cell r="D1484">
            <v>109.47</v>
          </cell>
          <cell r="E1484">
            <v>12.26</v>
          </cell>
          <cell r="F1484">
            <v>121.73</v>
          </cell>
        </row>
        <row r="1485">
          <cell r="A1485">
            <v>171</v>
          </cell>
          <cell r="B1485" t="str">
            <v>INSTALAÇÕES ESPECIAIS</v>
          </cell>
        </row>
        <row r="1486">
          <cell r="A1486">
            <v>90000</v>
          </cell>
          <cell r="B1486" t="str">
            <v>INSTALACOES ESPECIAIS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91000</v>
          </cell>
          <cell r="B1487" t="str">
            <v>G Á S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91007</v>
          </cell>
          <cell r="B1488" t="str">
            <v>CENTRAL DE GÁS PADRÃO GOINFRA SEM INSTALAÇÕES (1+1 CILINDRO 45 KG)</v>
          </cell>
          <cell r="C1488" t="str">
            <v>Un</v>
          </cell>
          <cell r="D1488">
            <v>1312.82</v>
          </cell>
          <cell r="E1488">
            <v>523.41</v>
          </cell>
          <cell r="F1488">
            <v>1836.23</v>
          </cell>
        </row>
        <row r="1489">
          <cell r="A1489">
            <v>91009</v>
          </cell>
          <cell r="B1489" t="str">
            <v>CENTRAL DE GÁS PADRÃO GOINFRA SEM INSTALAÇÕES (2+2 CILINDROS 45 KG)</v>
          </cell>
          <cell r="C1489" t="str">
            <v>Un</v>
          </cell>
          <cell r="D1489">
            <v>2488.12</v>
          </cell>
          <cell r="E1489">
            <v>711.29</v>
          </cell>
          <cell r="F1489">
            <v>3199.41</v>
          </cell>
        </row>
        <row r="1490">
          <cell r="A1490">
            <v>91011</v>
          </cell>
          <cell r="B1490" t="str">
            <v>REGULADOR TIPO FRG 45 C/MANÔMETRO DPV</v>
          </cell>
          <cell r="C1490" t="str">
            <v>Un</v>
          </cell>
          <cell r="D1490">
            <v>158.4</v>
          </cell>
          <cell r="E1490">
            <v>14.76</v>
          </cell>
          <cell r="F1490">
            <v>173.16</v>
          </cell>
        </row>
        <row r="1491">
          <cell r="A1491">
            <v>91013</v>
          </cell>
          <cell r="B1491" t="str">
            <v>TUBO GALVANIZADO DIN 2440 DE 1/2"</v>
          </cell>
          <cell r="C1491" t="str">
            <v>M</v>
          </cell>
          <cell r="D1491">
            <v>12.64</v>
          </cell>
          <cell r="E1491">
            <v>6.13</v>
          </cell>
          <cell r="F1491">
            <v>18.77</v>
          </cell>
        </row>
        <row r="1492">
          <cell r="A1492">
            <v>91015</v>
          </cell>
          <cell r="B1492" t="str">
            <v>TUBO DE AÇO PRETO S/C 3/4"</v>
          </cell>
          <cell r="C1492" t="str">
            <v>M</v>
          </cell>
          <cell r="D1492">
            <v>23.03</v>
          </cell>
          <cell r="E1492">
            <v>6.82</v>
          </cell>
          <cell r="F1492">
            <v>29.85</v>
          </cell>
        </row>
        <row r="1493">
          <cell r="A1493">
            <v>91017</v>
          </cell>
          <cell r="B1493" t="str">
            <v>COTOVELO 300 PSI 1/2"</v>
          </cell>
          <cell r="C1493" t="str">
            <v>Un</v>
          </cell>
          <cell r="D1493">
            <v>9.4600000000000009</v>
          </cell>
          <cell r="E1493">
            <v>7.26</v>
          </cell>
          <cell r="F1493">
            <v>16.72</v>
          </cell>
        </row>
        <row r="1494">
          <cell r="A1494">
            <v>91019</v>
          </cell>
          <cell r="B1494" t="str">
            <v>TE PRETO 90º 3/4" NPT 300 LBS</v>
          </cell>
          <cell r="C1494" t="str">
            <v>Un</v>
          </cell>
          <cell r="D1494">
            <v>17.96</v>
          </cell>
          <cell r="E1494">
            <v>8.35</v>
          </cell>
          <cell r="F1494">
            <v>26.31</v>
          </cell>
        </row>
        <row r="1495">
          <cell r="A1495">
            <v>91021</v>
          </cell>
          <cell r="B1495" t="str">
            <v>LUVA GALVANIZADO DE REDUÇÃO 3/4" X 1/2" (GÁS)</v>
          </cell>
          <cell r="C1495" t="str">
            <v>Un</v>
          </cell>
          <cell r="D1495">
            <v>7.45</v>
          </cell>
          <cell r="E1495">
            <v>3.63</v>
          </cell>
          <cell r="F1495">
            <v>11.08</v>
          </cell>
        </row>
        <row r="1496">
          <cell r="A1496">
            <v>91023</v>
          </cell>
          <cell r="B1496" t="str">
            <v>UNIÃO S/BRONZE PRETA 3/4" NPT 300 LBS</v>
          </cell>
          <cell r="C1496" t="str">
            <v>Un</v>
          </cell>
          <cell r="D1496">
            <v>49.3</v>
          </cell>
          <cell r="E1496">
            <v>3.63</v>
          </cell>
          <cell r="F1496">
            <v>52.93</v>
          </cell>
        </row>
        <row r="1497">
          <cell r="A1497">
            <v>91025</v>
          </cell>
          <cell r="B1497" t="str">
            <v>VÁLVULA ESFERICA LATÃO 3/4"</v>
          </cell>
          <cell r="C1497" t="str">
            <v>Un</v>
          </cell>
          <cell r="D1497">
            <v>34.9</v>
          </cell>
          <cell r="E1497">
            <v>9.81</v>
          </cell>
          <cell r="F1497">
            <v>44.71</v>
          </cell>
        </row>
        <row r="1498">
          <cell r="A1498">
            <v>91027</v>
          </cell>
          <cell r="B1498" t="str">
            <v>VALVULA LATÃO P-13 NOVA 3/4"</v>
          </cell>
          <cell r="C1498" t="str">
            <v>Un</v>
          </cell>
          <cell r="D1498">
            <v>16.3</v>
          </cell>
          <cell r="E1498">
            <v>9.81</v>
          </cell>
          <cell r="F1498">
            <v>26.11</v>
          </cell>
        </row>
        <row r="1499">
          <cell r="A1499">
            <v>91029</v>
          </cell>
          <cell r="B1499" t="str">
            <v>DEMOL.PISO LADRILHO/HIDRAUL.C/TR.ATE CB. E CARGA</v>
          </cell>
          <cell r="C1499" t="str">
            <v>Un</v>
          </cell>
          <cell r="D1499">
            <v>14.5</v>
          </cell>
          <cell r="E1499">
            <v>9.81</v>
          </cell>
          <cell r="F1499">
            <v>24.31</v>
          </cell>
        </row>
        <row r="1500">
          <cell r="A1500">
            <v>91031</v>
          </cell>
          <cell r="B1500" t="str">
            <v>NIPLE DUPLO 300 PSI 3/4"</v>
          </cell>
          <cell r="C1500" t="str">
            <v>Un</v>
          </cell>
          <cell r="D1500">
            <v>7.55</v>
          </cell>
          <cell r="E1500">
            <v>3.63</v>
          </cell>
          <cell r="F1500">
            <v>11.18</v>
          </cell>
        </row>
        <row r="1501">
          <cell r="A1501">
            <v>91033</v>
          </cell>
          <cell r="B1501" t="str">
            <v>NIPLE DE LATÃO DE 3/4"  NPT X 1/4" NPT</v>
          </cell>
          <cell r="C1501" t="str">
            <v>Un</v>
          </cell>
          <cell r="D1501">
            <v>4.3</v>
          </cell>
          <cell r="E1501">
            <v>3.63</v>
          </cell>
          <cell r="F1501">
            <v>7.93</v>
          </cell>
        </row>
        <row r="1502">
          <cell r="A1502">
            <v>91035</v>
          </cell>
          <cell r="B1502" t="str">
            <v>BUCHA RED.NPT DE 3/4" X 1/2" 300 LBS</v>
          </cell>
          <cell r="C1502" t="str">
            <v>Un</v>
          </cell>
          <cell r="D1502">
            <v>3.39</v>
          </cell>
          <cell r="E1502">
            <v>3.63</v>
          </cell>
          <cell r="F1502">
            <v>7.02</v>
          </cell>
        </row>
        <row r="1503">
          <cell r="A1503">
            <v>91037</v>
          </cell>
          <cell r="B1503" t="str">
            <v>BUCHA RED.M/F PRETA 3/4" X 1/2" NPT 300 LBS</v>
          </cell>
          <cell r="C1503" t="str">
            <v>Un</v>
          </cell>
          <cell r="D1503">
            <v>6.89</v>
          </cell>
          <cell r="E1503">
            <v>3.63</v>
          </cell>
          <cell r="F1503">
            <v>10.52</v>
          </cell>
        </row>
        <row r="1504">
          <cell r="A1504">
            <v>91039</v>
          </cell>
          <cell r="B1504" t="str">
            <v>TAMPÃO 300 PSI PRETO 3/4"</v>
          </cell>
          <cell r="C1504" t="str">
            <v>Un</v>
          </cell>
          <cell r="D1504">
            <v>6.5</v>
          </cell>
          <cell r="E1504">
            <v>2.2799999999999998</v>
          </cell>
          <cell r="F1504">
            <v>8.7799999999999994</v>
          </cell>
        </row>
        <row r="1505">
          <cell r="A1505">
            <v>91041</v>
          </cell>
          <cell r="B1505" t="str">
            <v>MANGOTE FLEXIVEL PRETO 7/8 " X 7/16" - 500 MM</v>
          </cell>
          <cell r="C1505" t="str">
            <v>Un</v>
          </cell>
          <cell r="D1505">
            <v>26.8</v>
          </cell>
          <cell r="E1505">
            <v>9.08</v>
          </cell>
          <cell r="F1505">
            <v>35.880000000000003</v>
          </cell>
        </row>
        <row r="1506">
          <cell r="A1506">
            <v>91043</v>
          </cell>
          <cell r="B1506" t="str">
            <v>BRAÇADEIRA METALICA TIPO "D" DIAM. 3/4"</v>
          </cell>
          <cell r="C1506" t="str">
            <v>Un</v>
          </cell>
          <cell r="D1506">
            <v>0.71</v>
          </cell>
          <cell r="E1506">
            <v>4.54</v>
          </cell>
          <cell r="F1506">
            <v>5.25</v>
          </cell>
        </row>
        <row r="1507">
          <cell r="A1507">
            <v>91045</v>
          </cell>
          <cell r="B1507" t="str">
            <v>SUPORTE PARA COLETOR</v>
          </cell>
          <cell r="C1507" t="str">
            <v>Un</v>
          </cell>
          <cell r="D1507">
            <v>11.7</v>
          </cell>
          <cell r="E1507">
            <v>6.82</v>
          </cell>
          <cell r="F1507">
            <v>18.52</v>
          </cell>
        </row>
        <row r="1508">
          <cell r="A1508">
            <v>172</v>
          </cell>
          <cell r="B1508" t="str">
            <v>ALVENARIAS E DIVISÓRIAS</v>
          </cell>
        </row>
        <row r="1509">
          <cell r="A1509">
            <v>100000</v>
          </cell>
          <cell r="B1509" t="str">
            <v>ALVENARIAS E DIVISORIAS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100101</v>
          </cell>
          <cell r="B1510" t="str">
            <v>ALVENARIA DE TIJOLO COMUM 1/4 VEZ - ARG. (1CI : 2CH : 8ARML)</v>
          </cell>
          <cell r="C1510" t="str">
            <v>m2</v>
          </cell>
          <cell r="D1510">
            <v>16.05</v>
          </cell>
          <cell r="E1510">
            <v>19.04</v>
          </cell>
          <cell r="F1510">
            <v>35.090000000000003</v>
          </cell>
        </row>
        <row r="1511">
          <cell r="A1511">
            <v>100102</v>
          </cell>
          <cell r="B1511" t="str">
            <v>ALVENARIA DE TIJOLO COMUM 1/2 VEZ - ARG. (1CI : 2CH : 8ARML)</v>
          </cell>
          <cell r="C1511" t="str">
            <v>m2</v>
          </cell>
          <cell r="D1511">
            <v>31.95</v>
          </cell>
          <cell r="E1511">
            <v>25.85</v>
          </cell>
          <cell r="F1511">
            <v>57.8</v>
          </cell>
        </row>
        <row r="1512">
          <cell r="A1512">
            <v>100103</v>
          </cell>
          <cell r="B1512" t="str">
            <v>ALVENARIA DE TIJOLO COMUM 1/2 VEZ EM CRIVO - ARG. (1CI : 2CH : 8ARML)</v>
          </cell>
          <cell r="C1512" t="str">
            <v>m2</v>
          </cell>
          <cell r="D1512">
            <v>21.89</v>
          </cell>
          <cell r="E1512">
            <v>47.11</v>
          </cell>
          <cell r="F1512">
            <v>69</v>
          </cell>
        </row>
        <row r="1513">
          <cell r="A1513">
            <v>100155</v>
          </cell>
          <cell r="B1513" t="str">
            <v>ALVENARIA DE TIJOLO FURADO 1/2 VEZ 11,5 X 19 X 19 - ARG. ( 1 CALH:4ARML + 100 KG DE
CI/M3)</v>
          </cell>
          <cell r="C1513" t="str">
            <v>m2</v>
          </cell>
          <cell r="D1513">
            <v>20.95</v>
          </cell>
          <cell r="E1513">
            <v>20.3</v>
          </cell>
          <cell r="F1513">
            <v>41.25</v>
          </cell>
        </row>
        <row r="1514">
          <cell r="A1514">
            <v>100160</v>
          </cell>
          <cell r="B1514" t="str">
            <v>ALVENARIA DE TIJOLO FURADO 1/2 VEZ 14X29X9 - 6 FUROS -  ARG. (1CALH:4ARML+100KG
DE CI/M3)</v>
          </cell>
          <cell r="C1514" t="str">
            <v>m2</v>
          </cell>
          <cell r="D1514">
            <v>12.55</v>
          </cell>
          <cell r="E1514">
            <v>17.82</v>
          </cell>
          <cell r="F1514">
            <v>30.37</v>
          </cell>
        </row>
        <row r="1515">
          <cell r="A1515">
            <v>100201</v>
          </cell>
          <cell r="B1515" t="str">
            <v>ALVENARIA DE TIJOLO FURADO 1/2 VEZ - 9 x 19 x 19 - ARG. (1CALH:4ARML+100KG DE CI/M3)</v>
          </cell>
          <cell r="C1515" t="str">
            <v>m2</v>
          </cell>
          <cell r="D1515">
            <v>15.62</v>
          </cell>
          <cell r="E1515">
            <v>18.16</v>
          </cell>
          <cell r="F1515">
            <v>33.78</v>
          </cell>
        </row>
        <row r="1516">
          <cell r="A1516">
            <v>100202</v>
          </cell>
          <cell r="B1516" t="str">
            <v>ALVENARIA DE TIJOLO FURADO 1 VEZ -  ARG. (1CALH:4ARML+100KG DE CI/M3)</v>
          </cell>
          <cell r="C1516" t="str">
            <v>m2</v>
          </cell>
          <cell r="D1516">
            <v>33.46</v>
          </cell>
          <cell r="E1516">
            <v>31.39</v>
          </cell>
          <cell r="F1516">
            <v>64.849999999999994</v>
          </cell>
        </row>
        <row r="1517">
          <cell r="A1517">
            <v>100203</v>
          </cell>
          <cell r="B1517" t="str">
            <v>ALVENARIA DE TIJOLO COMUM 1 VEZ - ARG. (1CI : 2CH : 8ARML)</v>
          </cell>
          <cell r="C1517" t="str">
            <v>m2</v>
          </cell>
          <cell r="D1517">
            <v>62.18</v>
          </cell>
          <cell r="E1517">
            <v>32.11</v>
          </cell>
          <cell r="F1517">
            <v>94.29</v>
          </cell>
        </row>
        <row r="1518">
          <cell r="A1518">
            <v>100204</v>
          </cell>
          <cell r="B1518" t="str">
            <v>CUNHAMENTO/ALVENARIAS COM TIJOLO COMUM</v>
          </cell>
          <cell r="C1518" t="str">
            <v>m</v>
          </cell>
          <cell r="D1518">
            <v>5.6</v>
          </cell>
          <cell r="E1518">
            <v>4.68</v>
          </cell>
          <cell r="F1518">
            <v>10.28</v>
          </cell>
        </row>
        <row r="1519">
          <cell r="A1519">
            <v>100205</v>
          </cell>
          <cell r="B1519" t="str">
            <v>CUNHAMENTO EM ALVENARIA COM CUNHA DE CONCRETO</v>
          </cell>
          <cell r="C1519" t="str">
            <v>m</v>
          </cell>
          <cell r="D1519">
            <v>3.69</v>
          </cell>
          <cell r="E1519">
            <v>7.62</v>
          </cell>
          <cell r="F1519">
            <v>11.31</v>
          </cell>
        </row>
        <row r="1520">
          <cell r="A1520">
            <v>100301</v>
          </cell>
          <cell r="B1520" t="str">
            <v>DIVISORIA DE MARMORE</v>
          </cell>
          <cell r="C1520" t="str">
            <v>m2</v>
          </cell>
          <cell r="D1520">
            <v>241.92</v>
          </cell>
          <cell r="E1520">
            <v>37.74</v>
          </cell>
          <cell r="F1520">
            <v>279.66000000000003</v>
          </cell>
        </row>
        <row r="1521">
          <cell r="A1521">
            <v>100302</v>
          </cell>
          <cell r="B1521" t="str">
            <v>DIVISORIA DE GRANITINA</v>
          </cell>
          <cell r="C1521" t="str">
            <v>m2</v>
          </cell>
          <cell r="D1521">
            <v>150.91999999999999</v>
          </cell>
          <cell r="E1521">
            <v>37.74</v>
          </cell>
          <cell r="F1521">
            <v>188.66</v>
          </cell>
        </row>
        <row r="1522">
          <cell r="A1522">
            <v>100303</v>
          </cell>
          <cell r="B1522" t="str">
            <v>DIVISORIA DE ARDOSIA POLIDA 3 CM</v>
          </cell>
          <cell r="C1522" t="str">
            <v>m2</v>
          </cell>
          <cell r="D1522">
            <v>215.92</v>
          </cell>
          <cell r="E1522">
            <v>37.74</v>
          </cell>
          <cell r="F1522">
            <v>253.66</v>
          </cell>
        </row>
        <row r="1523">
          <cell r="A1523">
            <v>100320</v>
          </cell>
          <cell r="B1523" t="str">
            <v>DIVISORIA DE GRANITO POLIDO</v>
          </cell>
          <cell r="C1523" t="str">
            <v>m2</v>
          </cell>
          <cell r="D1523">
            <v>172.42</v>
          </cell>
          <cell r="E1523">
            <v>37.74</v>
          </cell>
          <cell r="F1523">
            <v>210.16</v>
          </cell>
        </row>
        <row r="1524">
          <cell r="A1524">
            <v>100401</v>
          </cell>
          <cell r="B1524" t="str">
            <v>DIVISORIA PAINEL E RODAPE SIMPLES PERFIL EM ALUMINIO</v>
          </cell>
          <cell r="C1524" t="str">
            <v>m2</v>
          </cell>
          <cell r="D1524">
            <v>100</v>
          </cell>
          <cell r="E1524">
            <v>0.09</v>
          </cell>
          <cell r="F1524">
            <v>100.09</v>
          </cell>
        </row>
        <row r="1525">
          <cell r="A1525">
            <v>100402</v>
          </cell>
          <cell r="B1525" t="str">
            <v>DIVISORIA PAINEL E RODAPE SIMPLES PERFIL AÇO PINTADO</v>
          </cell>
          <cell r="C1525" t="str">
            <v>m2</v>
          </cell>
          <cell r="D1525">
            <v>83</v>
          </cell>
          <cell r="E1525">
            <v>0.09</v>
          </cell>
          <cell r="F1525">
            <v>83.09</v>
          </cell>
        </row>
        <row r="1526">
          <cell r="A1526">
            <v>100403</v>
          </cell>
          <cell r="B1526" t="str">
            <v>FERRAGENS P/PORTA DIVISORIA PERFIL ALUMINIO</v>
          </cell>
          <cell r="C1526" t="str">
            <v>Un</v>
          </cell>
          <cell r="D1526">
            <v>150</v>
          </cell>
          <cell r="E1526">
            <v>0</v>
          </cell>
          <cell r="F1526">
            <v>150</v>
          </cell>
        </row>
        <row r="1527">
          <cell r="A1527">
            <v>100404</v>
          </cell>
          <cell r="B1527" t="str">
            <v>FERRAGENS P/PORTA DIVISORIA PERFIL AÇO PINTADO</v>
          </cell>
          <cell r="C1527" t="str">
            <v>Un</v>
          </cell>
          <cell r="D1527">
            <v>100</v>
          </cell>
          <cell r="E1527">
            <v>0</v>
          </cell>
          <cell r="F1527">
            <v>100</v>
          </cell>
        </row>
        <row r="1528">
          <cell r="A1528">
            <v>100405</v>
          </cell>
          <cell r="B1528" t="str">
            <v>DIVISORIA PAINEL/ROD.SIMPLES/PERF.ALUM.PAINEIS C/VIDRO</v>
          </cell>
          <cell r="C1528" t="str">
            <v>m2</v>
          </cell>
          <cell r="D1528">
            <v>120</v>
          </cell>
          <cell r="E1528">
            <v>0.09</v>
          </cell>
          <cell r="F1528">
            <v>120.09</v>
          </cell>
        </row>
        <row r="1529">
          <cell r="A1529">
            <v>100406</v>
          </cell>
          <cell r="B1529" t="str">
            <v>DIVISORIA PAINEL/ROD.SIMPLES/PERF.AÇO PINT.PAINEIS C/VIDRO</v>
          </cell>
          <cell r="C1529" t="str">
            <v>m2</v>
          </cell>
          <cell r="D1529">
            <v>70</v>
          </cell>
          <cell r="E1529">
            <v>0.09</v>
          </cell>
          <cell r="F1529">
            <v>70.09</v>
          </cell>
        </row>
        <row r="1530">
          <cell r="A1530">
            <v>100501</v>
          </cell>
          <cell r="B1530" t="str">
            <v>ELEMENTO VAZADO DE CONCRETO</v>
          </cell>
          <cell r="C1530" t="str">
            <v>m2</v>
          </cell>
          <cell r="D1530">
            <v>49.84</v>
          </cell>
          <cell r="E1530">
            <v>34.130000000000003</v>
          </cell>
          <cell r="F1530">
            <v>83.97</v>
          </cell>
        </row>
        <row r="1531">
          <cell r="A1531">
            <v>100502</v>
          </cell>
          <cell r="B1531" t="str">
            <v>ELEMENTO VAZADO CERAMICO (6 x 18 x 18)</v>
          </cell>
          <cell r="C1531" t="str">
            <v>m2</v>
          </cell>
          <cell r="D1531">
            <v>67.59</v>
          </cell>
          <cell r="E1531">
            <v>34.81</v>
          </cell>
          <cell r="F1531">
            <v>102.4</v>
          </cell>
        </row>
        <row r="1532">
          <cell r="A1532">
            <v>100600</v>
          </cell>
          <cell r="B1532" t="str">
            <v>ALVENARIA DE TIJOLO DE VIDRO (20 X 20 X 10) ARMADA - PAINEL PLANO EXTERNO, OU
CURVO INTERNO E EXTERNO, OU COM ÁREA &gt; 13,00 M2 - ARG. (1CI : 3ARML)</v>
          </cell>
          <cell r="C1532" t="str">
            <v>m2</v>
          </cell>
          <cell r="D1532">
            <v>336.24</v>
          </cell>
          <cell r="E1532">
            <v>38.950000000000003</v>
          </cell>
          <cell r="F1532">
            <v>375.19</v>
          </cell>
        </row>
        <row r="1533">
          <cell r="A1533">
            <v>100601</v>
          </cell>
          <cell r="B1533" t="str">
            <v>ALVENARIA DE TIJOLO DE VIDRO (20 x 20 x10) - PAINEL PLANO, INTERNO E COM ÁREA &lt;= 13,
00 M2 - ARG. (1CI : 3ARML)</v>
          </cell>
          <cell r="C1533" t="str">
            <v>m2</v>
          </cell>
          <cell r="D1533">
            <v>334.68</v>
          </cell>
          <cell r="E1533">
            <v>38.29</v>
          </cell>
          <cell r="F1533">
            <v>372.97</v>
          </cell>
        </row>
        <row r="1534">
          <cell r="A1534">
            <v>100602</v>
          </cell>
          <cell r="B1534" t="str">
            <v>ALVENARIA DE TIJOLO LAMINADO 1/2 VEZ  - ARG. (1CI : 1CH : 5ARML)</v>
          </cell>
          <cell r="C1534" t="str">
            <v>m2</v>
          </cell>
          <cell r="D1534">
            <v>91.75</v>
          </cell>
          <cell r="E1534">
            <v>36.44</v>
          </cell>
          <cell r="F1534">
            <v>128.19</v>
          </cell>
        </row>
        <row r="1535">
          <cell r="A1535">
            <v>100603</v>
          </cell>
          <cell r="B1535" t="str">
            <v>ALVENARIA DE TIJOLO LAMINADO 1 VEZ - ARG. (1CI : 1CH : 6ARML)</v>
          </cell>
          <cell r="C1535" t="str">
            <v>m2</v>
          </cell>
          <cell r="D1535">
            <v>193.31</v>
          </cell>
          <cell r="E1535">
            <v>72.89</v>
          </cell>
          <cell r="F1535">
            <v>266.2</v>
          </cell>
        </row>
        <row r="1536">
          <cell r="A1536">
            <v>100604</v>
          </cell>
          <cell r="B1536" t="str">
            <v>ALVENARIA DE TIJOLO LAMINADO 1/4 VEZ - ARG. (1CI : 1CH : 5ARML)</v>
          </cell>
          <cell r="C1536" t="str">
            <v>m2</v>
          </cell>
          <cell r="D1536">
            <v>43.43</v>
          </cell>
          <cell r="E1536">
            <v>18.579999999999998</v>
          </cell>
          <cell r="F1536">
            <v>62.01</v>
          </cell>
        </row>
        <row r="1537">
          <cell r="A1537">
            <v>100607</v>
          </cell>
          <cell r="B1537" t="str">
            <v>ALVENARIA DE TIJOLO LAMINADO 1/2 VEZ EM CRIVO - ARG. (1CI : 1CH : 5ARML)</v>
          </cell>
          <cell r="C1537" t="str">
            <v>m2</v>
          </cell>
          <cell r="D1537">
            <v>64.53</v>
          </cell>
          <cell r="E1537">
            <v>47.11</v>
          </cell>
          <cell r="F1537">
            <v>111.64</v>
          </cell>
        </row>
        <row r="1538">
          <cell r="A1538">
            <v>100608</v>
          </cell>
          <cell r="B1538" t="str">
            <v>ALVENARIA DE TIJOLO LAMINADO 1/2 VEZ COM DETALHES - ARG. (1CI : 1CH : 5ARML)</v>
          </cell>
          <cell r="C1538" t="str">
            <v>m2</v>
          </cell>
          <cell r="D1538">
            <v>94.15</v>
          </cell>
          <cell r="E1538">
            <v>67.790000000000006</v>
          </cell>
          <cell r="F1538">
            <v>161.94</v>
          </cell>
        </row>
        <row r="1539">
          <cell r="A1539">
            <v>173</v>
          </cell>
          <cell r="B1539" t="str">
            <v>ALVENARIA AUTO-PORTANTE</v>
          </cell>
        </row>
        <row r="1540">
          <cell r="A1540">
            <v>110000</v>
          </cell>
          <cell r="B1540" t="str">
            <v>ALVENARIA AUTO-PORTANTE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110105</v>
          </cell>
          <cell r="B1541" t="str">
            <v>CORTINA CANALETA CONCRETO 9X19X19 PARA SER CHEIA CONCRETO ARMADO (0,0302M3/
M2) - EXCLUSO O CONCRETO</v>
          </cell>
          <cell r="C1541" t="str">
            <v>m2</v>
          </cell>
          <cell r="D1541">
            <v>26.89</v>
          </cell>
          <cell r="E1541">
            <v>15.14</v>
          </cell>
          <cell r="F1541">
            <v>42.03</v>
          </cell>
        </row>
        <row r="1542">
          <cell r="A1542">
            <v>110106</v>
          </cell>
          <cell r="B1542" t="str">
            <v>CORTINA CANALETA CONCRETO 14X19X19 PARA SER CHEIA CONCRETO ARMADO (0,
0568M3/M2) - EXCLUSO O CONCRETO</v>
          </cell>
          <cell r="C1542" t="str">
            <v>m2</v>
          </cell>
          <cell r="D1542">
            <v>37.75</v>
          </cell>
          <cell r="E1542">
            <v>16.34</v>
          </cell>
          <cell r="F1542">
            <v>54.09</v>
          </cell>
        </row>
        <row r="1543">
          <cell r="A1543">
            <v>110107</v>
          </cell>
          <cell r="B1543" t="str">
            <v>CORTINA CANALETA CONCRETO 19X19X19 PARA SER CHEIA CONCRETO ARMADO (0,
0947M3/M2) - EXCLUSO O CONCRETO</v>
          </cell>
          <cell r="C1543" t="str">
            <v>m2</v>
          </cell>
          <cell r="D1543">
            <v>52.53</v>
          </cell>
          <cell r="E1543">
            <v>19.39</v>
          </cell>
          <cell r="F1543">
            <v>71.92</v>
          </cell>
        </row>
        <row r="1544">
          <cell r="A1544">
            <v>174</v>
          </cell>
          <cell r="B1544" t="str">
            <v>IMPERMEABILIZAÇÃO</v>
          </cell>
        </row>
        <row r="1545">
          <cell r="A1545">
            <v>120000</v>
          </cell>
          <cell r="B1545" t="str">
            <v>IMPERMEABILIZACAO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120101</v>
          </cell>
          <cell r="B1546" t="str">
            <v>REGULARIZAÇÃO (1:3) E=2 CM</v>
          </cell>
          <cell r="C1546" t="str">
            <v>m2</v>
          </cell>
          <cell r="D1546">
            <v>6.72</v>
          </cell>
          <cell r="E1546">
            <v>6.42</v>
          </cell>
          <cell r="F1546">
            <v>13.14</v>
          </cell>
        </row>
        <row r="1547">
          <cell r="A1547">
            <v>120102</v>
          </cell>
          <cell r="B1547" t="str">
            <v>MANTA AUTOPROTEGIDA  ARDOSIADA  TIPO III - B</v>
          </cell>
          <cell r="C1547" t="str">
            <v>m2</v>
          </cell>
          <cell r="D1547">
            <v>45.82</v>
          </cell>
          <cell r="E1547">
            <v>0</v>
          </cell>
          <cell r="F1547">
            <v>45.82</v>
          </cell>
        </row>
        <row r="1548">
          <cell r="A1548">
            <v>120104</v>
          </cell>
          <cell r="B1548" t="str">
            <v>MANTA AUTOPROTEGIDA ALUMINIO TIPO III - B</v>
          </cell>
          <cell r="C1548" t="str">
            <v>m2</v>
          </cell>
          <cell r="D1548">
            <v>49.27</v>
          </cell>
          <cell r="E1548">
            <v>0</v>
          </cell>
          <cell r="F1548">
            <v>49.27</v>
          </cell>
        </row>
        <row r="1549">
          <cell r="A1549">
            <v>120107</v>
          </cell>
          <cell r="B1549" t="str">
            <v>MANTA ASFÁLTICA TIPO III - B ( 3 MM)</v>
          </cell>
          <cell r="C1549" t="str">
            <v>m2</v>
          </cell>
          <cell r="D1549">
            <v>42.94</v>
          </cell>
          <cell r="E1549">
            <v>0</v>
          </cell>
          <cell r="F1549">
            <v>42.94</v>
          </cell>
        </row>
        <row r="1550">
          <cell r="A1550">
            <v>120205</v>
          </cell>
          <cell r="B1550" t="str">
            <v>MANTA ASFALTICA TIPO III - B (4MM)</v>
          </cell>
          <cell r="C1550" t="str">
            <v>m2</v>
          </cell>
          <cell r="D1550">
            <v>46.39</v>
          </cell>
          <cell r="E1550">
            <v>0</v>
          </cell>
          <cell r="F1550">
            <v>46.39</v>
          </cell>
        </row>
        <row r="1551">
          <cell r="A1551">
            <v>120206</v>
          </cell>
          <cell r="B1551" t="str">
            <v>PROTECAO MECANICA C/TELA GALVANIZADA</v>
          </cell>
          <cell r="C1551" t="str">
            <v>m2</v>
          </cell>
          <cell r="D1551">
            <v>14.79</v>
          </cell>
          <cell r="E1551">
            <v>13.23</v>
          </cell>
          <cell r="F1551">
            <v>28.02</v>
          </cell>
        </row>
        <row r="1552">
          <cell r="A1552">
            <v>120207</v>
          </cell>
          <cell r="B1552" t="str">
            <v>PROTECAO MECANICA (1:3) E=2 CM</v>
          </cell>
          <cell r="C1552" t="str">
            <v>m2</v>
          </cell>
          <cell r="D1552">
            <v>5.8</v>
          </cell>
          <cell r="E1552">
            <v>6.42</v>
          </cell>
          <cell r="F1552">
            <v>12.22</v>
          </cell>
        </row>
        <row r="1553">
          <cell r="A1553">
            <v>120208</v>
          </cell>
          <cell r="B1553" t="str">
            <v>IMPERMEABILIZACAO-ARGAM. SINT.SEMI - FLEXIVEL</v>
          </cell>
          <cell r="C1553" t="str">
            <v>m2</v>
          </cell>
          <cell r="D1553">
            <v>23.33</v>
          </cell>
          <cell r="E1553">
            <v>0</v>
          </cell>
          <cell r="F1553">
            <v>23.33</v>
          </cell>
        </row>
        <row r="1554">
          <cell r="A1554">
            <v>120209</v>
          </cell>
          <cell r="B1554" t="str">
            <v>IMPERMEABILIZACAO-C/CIMENTO CRISTALIZANTE 3 DEMAOS</v>
          </cell>
          <cell r="C1554" t="str">
            <v>m2</v>
          </cell>
          <cell r="D1554">
            <v>21.67</v>
          </cell>
          <cell r="E1554">
            <v>0</v>
          </cell>
          <cell r="F1554">
            <v>21.67</v>
          </cell>
        </row>
        <row r="1555">
          <cell r="A1555">
            <v>120210</v>
          </cell>
          <cell r="B1555" t="str">
            <v>MASTIQUE A BASE DE POLIURETANO COM PRÉVIO PREPARO E TRATAMENTO DA
SUPERFÍCIE</v>
          </cell>
          <cell r="C1555" t="str">
            <v>CM3</v>
          </cell>
          <cell r="D1555">
            <v>0.08</v>
          </cell>
          <cell r="E1555">
            <v>0.05</v>
          </cell>
          <cell r="F1555">
            <v>0.13</v>
          </cell>
        </row>
        <row r="1556">
          <cell r="A1556">
            <v>120212</v>
          </cell>
          <cell r="B1556" t="str">
            <v>IMPERMEAB. FLEXÍVEL INCLUSIVE BASE (TRANSIÇÃO) SEMI FLEXIVEL</v>
          </cell>
          <cell r="C1556" t="str">
            <v>m2</v>
          </cell>
          <cell r="D1556">
            <v>43</v>
          </cell>
          <cell r="E1556">
            <v>0</v>
          </cell>
          <cell r="F1556">
            <v>43</v>
          </cell>
        </row>
        <row r="1557">
          <cell r="A1557">
            <v>120901</v>
          </cell>
          <cell r="B1557" t="str">
            <v>IMPERMEABILIZACAO-JARDINEIRA C/MANTA ANTI-RAIZ (COMPLETA)</v>
          </cell>
          <cell r="C1557" t="str">
            <v>m2</v>
          </cell>
          <cell r="D1557">
            <v>54.29</v>
          </cell>
          <cell r="E1557">
            <v>19.649999999999999</v>
          </cell>
          <cell r="F1557">
            <v>73.94</v>
          </cell>
        </row>
        <row r="1558">
          <cell r="A1558">
            <v>120902</v>
          </cell>
          <cell r="B1558" t="str">
            <v>IMPERMEABILIZACAO VIGAS BALDRAMES E=2,0 CM</v>
          </cell>
          <cell r="C1558" t="str">
            <v>m2</v>
          </cell>
          <cell r="D1558">
            <v>7.05</v>
          </cell>
          <cell r="E1558">
            <v>13.85</v>
          </cell>
          <cell r="F1558">
            <v>20.9</v>
          </cell>
        </row>
        <row r="1559">
          <cell r="A1559">
            <v>121001</v>
          </cell>
          <cell r="B1559" t="str">
            <v>IMPERMEABILIZAÇÃO-REBAIXO BANHEIRO COM 4 DEMÃOS DE EMULSÃO ASFÁLTICA</v>
          </cell>
          <cell r="C1559" t="str">
            <v>m2</v>
          </cell>
          <cell r="D1559">
            <v>7.64</v>
          </cell>
          <cell r="E1559">
            <v>1.61</v>
          </cell>
          <cell r="F1559">
            <v>9.25</v>
          </cell>
        </row>
        <row r="1560">
          <cell r="A1560">
            <v>121101</v>
          </cell>
          <cell r="B1560" t="str">
            <v>IMPERMEABILIZAÇÃO  MURO DE ARRIMO COM 4 DEMÃOS DE EMULSÃO ASFÁLTICA</v>
          </cell>
          <cell r="C1560" t="str">
            <v>m2</v>
          </cell>
          <cell r="D1560">
            <v>7.64</v>
          </cell>
          <cell r="E1560">
            <v>1.67</v>
          </cell>
          <cell r="F1560">
            <v>9.31</v>
          </cell>
        </row>
        <row r="1561">
          <cell r="A1561">
            <v>121105</v>
          </cell>
          <cell r="B1561" t="str">
            <v>IMPERMEABILIZAÇÃO DE ALICERCE / "PÉ" DE PAREDE / PEITORIL E ALVENARIA DE UM MODO GERAL COM CIMENTO CRISTALIZANTE SEMI FLEXÍVEL - 2 DEMÃOS ( ESPECÍFICO
PARA OBRAS DE REFORMA)</v>
          </cell>
          <cell r="C1561" t="str">
            <v>m2</v>
          </cell>
          <cell r="D1561">
            <v>6.46</v>
          </cell>
          <cell r="E1561">
            <v>2.41</v>
          </cell>
          <cell r="F1561">
            <v>8.8699999999999992</v>
          </cell>
        </row>
        <row r="1562">
          <cell r="A1562">
            <v>175</v>
          </cell>
          <cell r="B1562" t="str">
            <v>ISOLAMENTO TÉRMICO E ACÚSTICO</v>
          </cell>
        </row>
        <row r="1563">
          <cell r="A1563">
            <v>130000</v>
          </cell>
          <cell r="B1563" t="str">
            <v>ISOLAMENTO TERMICO E ACUSTICO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130103</v>
          </cell>
          <cell r="B1564" t="str">
            <v>ISOLAMENTO TÉRMICO E ACÚSTICO DE LAJE DE COBERTURA COM VERMICULITA (1CI : 11,
1111VERM) - ESP.=3CM</v>
          </cell>
          <cell r="C1564" t="str">
            <v>m2</v>
          </cell>
          <cell r="D1564">
            <v>13.8</v>
          </cell>
          <cell r="E1564">
            <v>2.78</v>
          </cell>
          <cell r="F1564">
            <v>16.579999999999998</v>
          </cell>
        </row>
        <row r="1565">
          <cell r="A1565">
            <v>130107</v>
          </cell>
          <cell r="B1565" t="str">
            <v>PROTEÇÃO MECÂNICA, TÉRMICA E ACÚSTICA DE IMPERMEABILIZAÇÃO PARA LAJE COM
VERMICULITA (1CI:2ARM:3VERM) ESP.=3CM</v>
          </cell>
          <cell r="C1565" t="str">
            <v>m2</v>
          </cell>
          <cell r="D1565">
            <v>11.36</v>
          </cell>
          <cell r="E1565">
            <v>11.7</v>
          </cell>
          <cell r="F1565">
            <v>23.06</v>
          </cell>
        </row>
        <row r="1566">
          <cell r="A1566">
            <v>130150</v>
          </cell>
          <cell r="B1566" t="str">
            <v>EMBOÇO (ISOLANTE TÉRMICO E ACÚSTICO) COM VERMICULITA (1CI:2CH:1ARM:8,3333VERM
) ESP.=3CM</v>
          </cell>
          <cell r="C1566" t="str">
            <v>m2</v>
          </cell>
          <cell r="D1566">
            <v>17.77</v>
          </cell>
          <cell r="E1566">
            <v>8.86</v>
          </cell>
          <cell r="F1566">
            <v>26.63</v>
          </cell>
        </row>
        <row r="1567">
          <cell r="A1567">
            <v>130152</v>
          </cell>
          <cell r="B1567" t="str">
            <v>REBOCO (1CALH:4ARFC+100KG CI/M3) ESP.= 1CM</v>
          </cell>
          <cell r="C1567" t="str">
            <v>m2</v>
          </cell>
          <cell r="D1567">
            <v>2.77</v>
          </cell>
          <cell r="E1567">
            <v>13.12</v>
          </cell>
          <cell r="F1567">
            <v>15.89</v>
          </cell>
        </row>
        <row r="1568">
          <cell r="A1568">
            <v>130160</v>
          </cell>
          <cell r="B1568" t="str">
            <v>REGULARIZAÇÃO E/OU NIVELAMENTO DE LAJE COM VERMICULITA ( 1CI:1ARM:5,5556VERM)</v>
          </cell>
          <cell r="C1568" t="str">
            <v>m3</v>
          </cell>
          <cell r="D1568">
            <v>435.28</v>
          </cell>
          <cell r="E1568">
            <v>390.11</v>
          </cell>
          <cell r="F1568">
            <v>825.39</v>
          </cell>
        </row>
        <row r="1569">
          <cell r="A1569">
            <v>176</v>
          </cell>
          <cell r="B1569" t="str">
            <v>ESTRUTURA DE MADEIRA</v>
          </cell>
        </row>
        <row r="1570">
          <cell r="A1570">
            <v>140000</v>
          </cell>
          <cell r="B1570" t="str">
            <v>ESTRUTURA DE MADEIRA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140101</v>
          </cell>
          <cell r="B1571" t="str">
            <v>ESTRUTURA-TELHA CERÂMICA V=3 A 7 M. C/FERRAGENS</v>
          </cell>
          <cell r="C1571" t="str">
            <v>m2</v>
          </cell>
          <cell r="D1571">
            <v>55.07</v>
          </cell>
          <cell r="E1571">
            <v>27.24</v>
          </cell>
          <cell r="F1571">
            <v>82.31</v>
          </cell>
        </row>
        <row r="1572">
          <cell r="A1572">
            <v>140102</v>
          </cell>
          <cell r="B1572" t="str">
            <v>ESTRUTURA-TELHA CERAMICA V=7 A 10 M C/FERRAGENS</v>
          </cell>
          <cell r="C1572" t="str">
            <v>m2</v>
          </cell>
          <cell r="D1572">
            <v>57.42</v>
          </cell>
          <cell r="E1572">
            <v>34.06</v>
          </cell>
          <cell r="F1572">
            <v>91.48</v>
          </cell>
        </row>
        <row r="1573">
          <cell r="A1573">
            <v>140103</v>
          </cell>
          <cell r="B1573" t="str">
            <v>ESTRUTURA-TELHA CERAMICA V=10-13 M. C/FERRAGENS</v>
          </cell>
          <cell r="C1573" t="str">
            <v>m2</v>
          </cell>
          <cell r="D1573">
            <v>61.84</v>
          </cell>
          <cell r="E1573">
            <v>40.86</v>
          </cell>
          <cell r="F1573">
            <v>102.7</v>
          </cell>
        </row>
        <row r="1574">
          <cell r="A1574">
            <v>140111</v>
          </cell>
          <cell r="B1574" t="str">
            <v>MÃO DE OBRA ESTR.MAD.TELHA CERÂMICA V=3 A 7 M</v>
          </cell>
          <cell r="C1574" t="str">
            <v>m2</v>
          </cell>
          <cell r="D1574">
            <v>0.72</v>
          </cell>
          <cell r="E1574">
            <v>27.24</v>
          </cell>
          <cell r="F1574">
            <v>27.96</v>
          </cell>
        </row>
        <row r="1575">
          <cell r="A1575">
            <v>140112</v>
          </cell>
          <cell r="B1575" t="str">
            <v>MÃO DE OBRA ESTR.MAD.TELHA CERÂMICA V=7 A 10 M</v>
          </cell>
          <cell r="C1575" t="str">
            <v>m2</v>
          </cell>
          <cell r="D1575">
            <v>0.72</v>
          </cell>
          <cell r="E1575">
            <v>34.06</v>
          </cell>
          <cell r="F1575">
            <v>34.78</v>
          </cell>
        </row>
        <row r="1576">
          <cell r="A1576">
            <v>140113</v>
          </cell>
          <cell r="B1576" t="str">
            <v>MÃO DE OBRA ESTR.MAD.TELHA CERÂMICA V=10 A 13 M</v>
          </cell>
          <cell r="C1576" t="str">
            <v>m2</v>
          </cell>
          <cell r="D1576">
            <v>0.72</v>
          </cell>
          <cell r="E1576">
            <v>40.86</v>
          </cell>
          <cell r="F1576">
            <v>41.58</v>
          </cell>
        </row>
        <row r="1577">
          <cell r="A1577">
            <v>140118</v>
          </cell>
          <cell r="B1577" t="str">
            <v>MÃO DE OBRA P/ESTR.MAD.EM TESOURA TELHA FIBROCIMENTO</v>
          </cell>
          <cell r="C1577" t="str">
            <v>m2</v>
          </cell>
          <cell r="D1577">
            <v>0.1</v>
          </cell>
          <cell r="E1577">
            <v>22.7</v>
          </cell>
          <cell r="F1577">
            <v>22.8</v>
          </cell>
        </row>
        <row r="1578">
          <cell r="A1578">
            <v>140119</v>
          </cell>
          <cell r="B1578" t="str">
            <v>MAO DE OBRA P/ESTR.MADEIRA EM TERÇA TELHA FIBROCIMENTO</v>
          </cell>
          <cell r="C1578" t="str">
            <v>m2</v>
          </cell>
          <cell r="D1578">
            <v>7.0000000000000007E-2</v>
          </cell>
          <cell r="E1578">
            <v>9.8000000000000007</v>
          </cell>
          <cell r="F1578">
            <v>9.8699999999999992</v>
          </cell>
        </row>
        <row r="1579">
          <cell r="A1579">
            <v>140200</v>
          </cell>
          <cell r="B1579" t="str">
            <v>EST.MAD.TELHA FIBROCIM. COM APOIOS EM LAJES/VIGAS OU PAREDES(SOMENTE TERÇAS
) C/FERRAGENS</v>
          </cell>
          <cell r="C1579" t="str">
            <v>m2</v>
          </cell>
          <cell r="D1579">
            <v>18.510000000000002</v>
          </cell>
          <cell r="E1579">
            <v>9.8000000000000007</v>
          </cell>
          <cell r="F1579">
            <v>28.31</v>
          </cell>
        </row>
        <row r="1580">
          <cell r="A1580">
            <v>140201</v>
          </cell>
          <cell r="B1580" t="str">
            <v>ESTRUT.-TELHA DE FIBROCIMENTO (C/TESOURA) C/FERRAGENS</v>
          </cell>
          <cell r="C1580" t="str">
            <v>m2</v>
          </cell>
          <cell r="D1580">
            <v>38.020000000000003</v>
          </cell>
          <cell r="E1580">
            <v>22.7</v>
          </cell>
          <cell r="F1580">
            <v>60.72</v>
          </cell>
        </row>
        <row r="1581">
          <cell r="A1581">
            <v>140202</v>
          </cell>
          <cell r="B1581" t="str">
            <v>GRADEADO CAIBROS/RIPAS</v>
          </cell>
          <cell r="C1581" t="str">
            <v>m2</v>
          </cell>
          <cell r="D1581">
            <v>27.51</v>
          </cell>
          <cell r="E1581">
            <v>8.17</v>
          </cell>
          <cell r="F1581">
            <v>35.68</v>
          </cell>
        </row>
        <row r="1582">
          <cell r="A1582">
            <v>140203</v>
          </cell>
          <cell r="B1582" t="str">
            <v>UTILIZAÇÃO DO CAIBRO NO LUGAR DO RIPAMENTO</v>
          </cell>
          <cell r="C1582" t="str">
            <v>m2</v>
          </cell>
          <cell r="D1582">
            <v>24.8</v>
          </cell>
          <cell r="E1582">
            <v>3.4</v>
          </cell>
          <cell r="F1582">
            <v>28.2</v>
          </cell>
        </row>
        <row r="1583">
          <cell r="A1583">
            <v>140205</v>
          </cell>
          <cell r="B1583" t="str">
            <v>RIPAMENTO DE MADEIRA</v>
          </cell>
          <cell r="C1583" t="str">
            <v>m2</v>
          </cell>
          <cell r="D1583">
            <v>9.9</v>
          </cell>
          <cell r="E1583">
            <v>4.09</v>
          </cell>
          <cell r="F1583">
            <v>13.99</v>
          </cell>
        </row>
        <row r="1584">
          <cell r="A1584">
            <v>140206</v>
          </cell>
          <cell r="B1584" t="str">
            <v>RIPÃO APARELHADO P/TELHADO</v>
          </cell>
          <cell r="C1584" t="str">
            <v>M</v>
          </cell>
          <cell r="D1584">
            <v>9.6999999999999993</v>
          </cell>
          <cell r="E1584">
            <v>4.99</v>
          </cell>
          <cell r="F1584">
            <v>14.69</v>
          </cell>
        </row>
        <row r="1585">
          <cell r="A1585">
            <v>140301</v>
          </cell>
          <cell r="B1585" t="str">
            <v>TRATAMENTO P/ESTRUTURA DE TELHADO</v>
          </cell>
          <cell r="C1585" t="str">
            <v>m2</v>
          </cell>
          <cell r="D1585">
            <v>4.9800000000000004</v>
          </cell>
          <cell r="E1585">
            <v>1.4</v>
          </cell>
          <cell r="F1585">
            <v>6.38</v>
          </cell>
        </row>
        <row r="1586">
          <cell r="A1586">
            <v>177</v>
          </cell>
          <cell r="B1586" t="str">
            <v>ESTRUTURAS METÁLICAS</v>
          </cell>
        </row>
        <row r="1587">
          <cell r="A1587">
            <v>150000</v>
          </cell>
          <cell r="B1587" t="str">
            <v>ESTRUTURAS METALICAS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150103</v>
          </cell>
          <cell r="B1588" t="str">
            <v>ESTRUTURA METÁLICA CONVENCIONAL EM AÇO DO TIPO USI SAC-300 COM FUNDO
ANTICORROSIVO</v>
          </cell>
          <cell r="C1588" t="str">
            <v>Kg</v>
          </cell>
          <cell r="D1588">
            <v>10</v>
          </cell>
          <cell r="E1588">
            <v>0</v>
          </cell>
          <cell r="F1588">
            <v>10</v>
          </cell>
        </row>
        <row r="1589">
          <cell r="A1589">
            <v>150204</v>
          </cell>
          <cell r="B1589" t="str">
            <v>ESTRUTURA METÁLICA CONVENCIONAL EM AÇO DO TIPO MR-250 / ASTM A36 COM FUNDO
ANTICORROSIVO</v>
          </cell>
          <cell r="C1589" t="str">
            <v>Kg</v>
          </cell>
          <cell r="D1589">
            <v>9.5</v>
          </cell>
          <cell r="E1589">
            <v>0</v>
          </cell>
          <cell r="F1589">
            <v>9.5</v>
          </cell>
        </row>
        <row r="1590">
          <cell r="A1590">
            <v>178</v>
          </cell>
          <cell r="B1590" t="str">
            <v>COBERTURAS</v>
          </cell>
        </row>
        <row r="1591">
          <cell r="A1591">
            <v>160000</v>
          </cell>
          <cell r="B1591" t="str">
            <v>COBERTURAS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160100</v>
          </cell>
          <cell r="B1592" t="str">
            <v>COBERTURA COM TELHA AMERICANA  RESINADA COR VERMELHA</v>
          </cell>
          <cell r="C1592" t="str">
            <v>m2</v>
          </cell>
          <cell r="D1592">
            <v>16.440000000000001</v>
          </cell>
          <cell r="E1592">
            <v>2.58</v>
          </cell>
          <cell r="F1592">
            <v>19.02</v>
          </cell>
        </row>
        <row r="1593">
          <cell r="A1593">
            <v>160101</v>
          </cell>
          <cell r="B1593" t="str">
            <v>CUMEEIRA PARA TELHA AMERICANA RESINADA COR VERMELHA</v>
          </cell>
          <cell r="C1593" t="str">
            <v>m</v>
          </cell>
          <cell r="D1593">
            <v>11.76</v>
          </cell>
          <cell r="E1593">
            <v>12.43</v>
          </cell>
          <cell r="F1593">
            <v>24.19</v>
          </cell>
        </row>
        <row r="1594">
          <cell r="A1594">
            <v>160301</v>
          </cell>
          <cell r="B1594" t="str">
            <v>COBERTURA COM TELHA COLONIAL RESINADA COR VERMELHA</v>
          </cell>
          <cell r="C1594" t="str">
            <v>m2</v>
          </cell>
          <cell r="D1594">
            <v>25.5</v>
          </cell>
          <cell r="E1594">
            <v>3.81</v>
          </cell>
          <cell r="F1594">
            <v>29.31</v>
          </cell>
        </row>
        <row r="1595">
          <cell r="A1595">
            <v>160302</v>
          </cell>
          <cell r="B1595" t="str">
            <v>CUMEEIRA P/TELHA COLONIAL RESINADA COR VERMELHA</v>
          </cell>
          <cell r="C1595" t="str">
            <v>m</v>
          </cell>
          <cell r="D1595">
            <v>11.01</v>
          </cell>
          <cell r="E1595">
            <v>12.43</v>
          </cell>
          <cell r="F1595">
            <v>23.44</v>
          </cell>
        </row>
        <row r="1596">
          <cell r="A1596">
            <v>160401</v>
          </cell>
          <cell r="B1596" t="str">
            <v>COBERTURA COM TELHA PLAN RESINADA COR VERMELHA</v>
          </cell>
          <cell r="C1596" t="str">
            <v>m2</v>
          </cell>
          <cell r="D1596">
            <v>26.7</v>
          </cell>
          <cell r="E1596">
            <v>3.87</v>
          </cell>
          <cell r="F1596">
            <v>30.57</v>
          </cell>
        </row>
        <row r="1597">
          <cell r="A1597">
            <v>160402</v>
          </cell>
          <cell r="B1597" t="str">
            <v>CUMEEIRA  P/ TELHA PLAN RESINADA COR VERMELHA</v>
          </cell>
          <cell r="C1597" t="str">
            <v>m</v>
          </cell>
          <cell r="D1597">
            <v>11.01</v>
          </cell>
          <cell r="E1597">
            <v>12.43</v>
          </cell>
          <cell r="F1597">
            <v>23.44</v>
          </cell>
        </row>
        <row r="1598">
          <cell r="A1598">
            <v>160403</v>
          </cell>
          <cell r="B1598" t="str">
            <v>EMBOCAMENTO LATERAL  (OITOES)</v>
          </cell>
          <cell r="C1598" t="str">
            <v>m</v>
          </cell>
          <cell r="D1598">
            <v>5.01</v>
          </cell>
          <cell r="E1598">
            <v>6.87</v>
          </cell>
          <cell r="F1598">
            <v>11.88</v>
          </cell>
        </row>
        <row r="1599">
          <cell r="A1599">
            <v>160404</v>
          </cell>
          <cell r="B1599" t="str">
            <v>EMBOCAMENTO DE BEIRAL</v>
          </cell>
          <cell r="C1599" t="str">
            <v>M</v>
          </cell>
          <cell r="D1599">
            <v>0.26</v>
          </cell>
          <cell r="E1599">
            <v>8.49</v>
          </cell>
          <cell r="F1599">
            <v>8.75</v>
          </cell>
        </row>
        <row r="1600">
          <cell r="A1600">
            <v>160421</v>
          </cell>
          <cell r="B1600" t="str">
            <v>MAO DE OBRA PARA COBERTURA C/TELHA COLONIAL PLAN</v>
          </cell>
          <cell r="C1600" t="str">
            <v>m2</v>
          </cell>
          <cell r="D1600">
            <v>0</v>
          </cell>
          <cell r="E1600">
            <v>3.87</v>
          </cell>
          <cell r="F1600">
            <v>3.87</v>
          </cell>
        </row>
        <row r="1601">
          <cell r="A1601">
            <v>160501</v>
          </cell>
          <cell r="B1601" t="str">
            <v>COBERTURA COM TELHA ONDULADA OU EQUIV.</v>
          </cell>
          <cell r="C1601" t="str">
            <v>m2</v>
          </cell>
          <cell r="D1601">
            <v>20.2</v>
          </cell>
          <cell r="E1601">
            <v>5</v>
          </cell>
          <cell r="F1601">
            <v>25.2</v>
          </cell>
        </row>
        <row r="1602">
          <cell r="A1602">
            <v>160502</v>
          </cell>
          <cell r="B1602" t="str">
            <v>CUMEEIRA PARA TELHA ONDULADA OU EQUIV.</v>
          </cell>
          <cell r="C1602" t="str">
            <v>m</v>
          </cell>
          <cell r="D1602">
            <v>33.99</v>
          </cell>
          <cell r="E1602">
            <v>2.72</v>
          </cell>
          <cell r="F1602">
            <v>36.71</v>
          </cell>
        </row>
        <row r="1603">
          <cell r="A1603">
            <v>160600</v>
          </cell>
          <cell r="B1603" t="str">
            <v>CALHA DE CHAPA GALVANIZADA</v>
          </cell>
          <cell r="C1603" t="str">
            <v>m2</v>
          </cell>
          <cell r="D1603">
            <v>27.97</v>
          </cell>
          <cell r="E1603">
            <v>39.520000000000003</v>
          </cell>
          <cell r="F1603">
            <v>67.489999999999995</v>
          </cell>
        </row>
        <row r="1604">
          <cell r="A1604">
            <v>160601</v>
          </cell>
          <cell r="B1604" t="str">
            <v>CALHA DE CHAPA GALVANIZADA</v>
          </cell>
          <cell r="C1604" t="str">
            <v>m</v>
          </cell>
          <cell r="D1604">
            <v>16.78</v>
          </cell>
          <cell r="E1604">
            <v>23.72</v>
          </cell>
          <cell r="F1604">
            <v>40.5</v>
          </cell>
        </row>
        <row r="1605">
          <cell r="A1605">
            <v>160602</v>
          </cell>
          <cell r="B1605" t="str">
            <v>RUFO DE CHAPA GALVANIZADA</v>
          </cell>
          <cell r="C1605" t="str">
            <v>m</v>
          </cell>
          <cell r="D1605">
            <v>12.4</v>
          </cell>
          <cell r="E1605">
            <v>11.36</v>
          </cell>
          <cell r="F1605">
            <v>23.76</v>
          </cell>
        </row>
        <row r="1606">
          <cell r="A1606">
            <v>160603</v>
          </cell>
          <cell r="B1606" t="str">
            <v>RUFO DE CHAPA GALVANIZADA</v>
          </cell>
          <cell r="C1606" t="str">
            <v>m2</v>
          </cell>
          <cell r="D1606">
            <v>46.37</v>
          </cell>
          <cell r="E1606">
            <v>28.38</v>
          </cell>
          <cell r="F1606">
            <v>74.75</v>
          </cell>
        </row>
        <row r="1607">
          <cell r="A1607">
            <v>160801</v>
          </cell>
          <cell r="B1607" t="str">
            <v>COBERTURA COM TELHA CANALETE 49 OU EQUIV. COM ACESSÓRIOS</v>
          </cell>
          <cell r="C1607" t="str">
            <v>m2</v>
          </cell>
          <cell r="D1607">
            <v>82.51</v>
          </cell>
          <cell r="E1607">
            <v>8.44</v>
          </cell>
          <cell r="F1607">
            <v>90.95</v>
          </cell>
        </row>
        <row r="1608">
          <cell r="A1608">
            <v>160901</v>
          </cell>
          <cell r="B1608" t="str">
            <v>COBERTURA COM TELHA CANALETE 90 OU EQUIV. COM ACESSÓRIOS</v>
          </cell>
          <cell r="C1608" t="str">
            <v>m2</v>
          </cell>
          <cell r="D1608">
            <v>76.84</v>
          </cell>
          <cell r="E1608">
            <v>12.07</v>
          </cell>
          <cell r="F1608">
            <v>88.91</v>
          </cell>
        </row>
        <row r="1609">
          <cell r="A1609">
            <v>160905</v>
          </cell>
          <cell r="B1609" t="str">
            <v>COBERTURA COM TELHA DE ALUMÍNIO 0.5 MM</v>
          </cell>
          <cell r="C1609" t="str">
            <v>m2</v>
          </cell>
          <cell r="D1609">
            <v>32.1</v>
          </cell>
          <cell r="E1609">
            <v>3.63</v>
          </cell>
          <cell r="F1609">
            <v>35.729999999999997</v>
          </cell>
        </row>
        <row r="1610">
          <cell r="A1610">
            <v>160906</v>
          </cell>
          <cell r="B1610" t="str">
            <v>COBERTURA COM TELHA FIBERGLASS COM VÉU PROTEÇÃO 1MM COM ACESSÓRIOS</v>
          </cell>
          <cell r="C1610" t="str">
            <v>m2</v>
          </cell>
          <cell r="D1610">
            <v>34.39</v>
          </cell>
          <cell r="E1610">
            <v>3.63</v>
          </cell>
          <cell r="F1610">
            <v>38.020000000000003</v>
          </cell>
        </row>
        <row r="1611">
          <cell r="A1611">
            <v>160908</v>
          </cell>
          <cell r="B1611" t="str">
            <v>RIPAMENTO DE ARGAMASSA</v>
          </cell>
          <cell r="C1611" t="str">
            <v>m2</v>
          </cell>
          <cell r="D1611">
            <v>1.52</v>
          </cell>
          <cell r="E1611">
            <v>4.8499999999999996</v>
          </cell>
          <cell r="F1611">
            <v>6.37</v>
          </cell>
        </row>
        <row r="1612">
          <cell r="A1612">
            <v>160909</v>
          </cell>
          <cell r="B1612" t="str">
            <v>FECHAMENTO LATERAL COM TELHA METÁLICA COM PINTURA ELETROSTÁTICA 0,65 MM
COM ACESSÓRIOS</v>
          </cell>
          <cell r="C1612" t="str">
            <v>m2</v>
          </cell>
          <cell r="D1612">
            <v>47.44</v>
          </cell>
          <cell r="E1612">
            <v>7.94</v>
          </cell>
          <cell r="F1612">
            <v>55.38</v>
          </cell>
        </row>
        <row r="1613">
          <cell r="A1613">
            <v>160910</v>
          </cell>
          <cell r="B1613" t="str">
            <v>FECHAMENTO LATERAL COM TELHA METÁLICA COM PINTURA ELETROSTÁTICA 0,50 MM
COM ACESSÓRIOS</v>
          </cell>
          <cell r="C1613" t="str">
            <v>m2</v>
          </cell>
          <cell r="D1613">
            <v>37.29</v>
          </cell>
          <cell r="E1613">
            <v>7.94</v>
          </cell>
          <cell r="F1613">
            <v>45.23</v>
          </cell>
        </row>
        <row r="1614">
          <cell r="A1614">
            <v>160911</v>
          </cell>
          <cell r="B1614" t="str">
            <v>COBERTURA COM TELHA FIBERGLASS COM VÉU PROTEÇÃO 1,5 MM COM ACESSÓRIOS</v>
          </cell>
          <cell r="C1614" t="str">
            <v>m2</v>
          </cell>
          <cell r="D1614">
            <v>50.93</v>
          </cell>
          <cell r="E1614">
            <v>3.63</v>
          </cell>
          <cell r="F1614">
            <v>54.56</v>
          </cell>
        </row>
        <row r="1615">
          <cell r="A1615">
            <v>160963</v>
          </cell>
          <cell r="B1615" t="str">
            <v>CUMEEIRA PARA TELHA GALVANIZADA TRAPEZOIDAL 0,43MM</v>
          </cell>
          <cell r="C1615" t="str">
            <v>M</v>
          </cell>
          <cell r="D1615">
            <v>14.08</v>
          </cell>
          <cell r="E1615">
            <v>1.82</v>
          </cell>
          <cell r="F1615">
            <v>15.9</v>
          </cell>
        </row>
        <row r="1616">
          <cell r="A1616">
            <v>160964</v>
          </cell>
          <cell r="B1616" t="str">
            <v>CUMEEIRA PARA TELHA GALVANIZADA TRAPEZOIDAL 0,5 MM</v>
          </cell>
          <cell r="C1616" t="str">
            <v>m</v>
          </cell>
          <cell r="D1616">
            <v>16.59</v>
          </cell>
          <cell r="E1616">
            <v>1.82</v>
          </cell>
          <cell r="F1616">
            <v>18.41</v>
          </cell>
        </row>
        <row r="1617">
          <cell r="A1617">
            <v>160965</v>
          </cell>
          <cell r="B1617" t="str">
            <v>CUMEEIRA PARA TELHA GALVANIZADA ONDULADA 0,5 MM</v>
          </cell>
          <cell r="C1617" t="str">
            <v>m</v>
          </cell>
          <cell r="D1617">
            <v>17.809999999999999</v>
          </cell>
          <cell r="E1617">
            <v>1.82</v>
          </cell>
          <cell r="F1617">
            <v>19.63</v>
          </cell>
        </row>
        <row r="1618">
          <cell r="A1618">
            <v>160966</v>
          </cell>
          <cell r="B1618" t="str">
            <v>COBERTURA COM TELHA GALVANIZADA ONDULADA 0,5 MM COM ACESSÓRIOS</v>
          </cell>
          <cell r="C1618" t="str">
            <v>m2</v>
          </cell>
          <cell r="D1618">
            <v>32.53</v>
          </cell>
          <cell r="E1618">
            <v>3.63</v>
          </cell>
          <cell r="F1618">
            <v>36.159999999999997</v>
          </cell>
        </row>
        <row r="1619">
          <cell r="A1619">
            <v>160967</v>
          </cell>
          <cell r="B1619" t="str">
            <v>COBERTURA COM TELHA CHAPA GALVANIZADA  TRAPEZOIDAL 0,5 MM COM ACESSÓRIOS</v>
          </cell>
          <cell r="C1619" t="str">
            <v>m2</v>
          </cell>
          <cell r="D1619">
            <v>31.77</v>
          </cell>
          <cell r="E1619">
            <v>3.63</v>
          </cell>
          <cell r="F1619">
            <v>35.4</v>
          </cell>
        </row>
        <row r="1620">
          <cell r="A1620">
            <v>160969</v>
          </cell>
          <cell r="B1620" t="str">
            <v>COBERTURA COM TELHA CHAPA GALVANIZADA TRAPEZOIDAL 0,43 MM COM ACESSÓRIOS</v>
          </cell>
          <cell r="C1620" t="str">
            <v>m2</v>
          </cell>
          <cell r="D1620">
            <v>27.75</v>
          </cell>
          <cell r="E1620">
            <v>3.63</v>
          </cell>
          <cell r="F1620">
            <v>31.38</v>
          </cell>
        </row>
        <row r="1621">
          <cell r="A1621">
            <v>160970</v>
          </cell>
          <cell r="B1621" t="str">
            <v>FECHAMENTO LATERAL COM TELHA GALVANIZADA TRAPEZOIDAL 0,43 MM COM
ACESSÓRIOS</v>
          </cell>
          <cell r="C1621" t="str">
            <v>m2</v>
          </cell>
          <cell r="D1621">
            <v>24.3</v>
          </cell>
          <cell r="E1621">
            <v>7.94</v>
          </cell>
          <cell r="F1621">
            <v>32.24</v>
          </cell>
        </row>
        <row r="1622">
          <cell r="A1622">
            <v>179</v>
          </cell>
          <cell r="B1622" t="str">
            <v>ESQUADRIAS DE MADEIRAS</v>
          </cell>
        </row>
        <row r="1623">
          <cell r="A1623">
            <v>170000</v>
          </cell>
          <cell r="B1623" t="str">
            <v>ESQUADRIAS DE MADEIRA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170010</v>
          </cell>
          <cell r="B1624" t="str">
            <v>ALIZAR</v>
          </cell>
          <cell r="C1624" t="str">
            <v>m</v>
          </cell>
          <cell r="D1624">
            <v>3.91</v>
          </cell>
          <cell r="E1624">
            <v>0.93</v>
          </cell>
          <cell r="F1624">
            <v>4.84</v>
          </cell>
        </row>
        <row r="1625">
          <cell r="A1625">
            <v>170015</v>
          </cell>
          <cell r="B1625" t="str">
            <v>PORTAL ( INCLUSO ENCHIMENTO COM ALVENARIA)</v>
          </cell>
          <cell r="C1625" t="str">
            <v>Jg</v>
          </cell>
          <cell r="D1625">
            <v>112.19</v>
          </cell>
          <cell r="E1625">
            <v>70.16</v>
          </cell>
          <cell r="F1625">
            <v>182.35</v>
          </cell>
        </row>
        <row r="1626">
          <cell r="A1626">
            <v>170101</v>
          </cell>
          <cell r="B1626" t="str">
            <v>PORTA LISA 60x210 C/PORTAL E ALISAR S/FERRAGENS</v>
          </cell>
          <cell r="C1626" t="str">
            <v>Un</v>
          </cell>
          <cell r="D1626">
            <v>204.48</v>
          </cell>
          <cell r="E1626">
            <v>96.66</v>
          </cell>
          <cell r="F1626">
            <v>301.14</v>
          </cell>
        </row>
        <row r="1627">
          <cell r="A1627">
            <v>170102</v>
          </cell>
          <cell r="B1627" t="str">
            <v>PORTA LISA 70x210 C/PORTAL E ALISAR S/FERRAGENS</v>
          </cell>
          <cell r="C1627" t="str">
            <v>Un</v>
          </cell>
          <cell r="D1627">
            <v>204.48</v>
          </cell>
          <cell r="E1627">
            <v>96.66</v>
          </cell>
          <cell r="F1627">
            <v>301.14</v>
          </cell>
        </row>
        <row r="1628">
          <cell r="A1628">
            <v>170103</v>
          </cell>
          <cell r="B1628" t="str">
            <v>PORTA LISA 80x210 C/PORTAL E ALISAR S/FERRAGENS</v>
          </cell>
          <cell r="C1628" t="str">
            <v>Un</v>
          </cell>
          <cell r="D1628">
            <v>204.48</v>
          </cell>
          <cell r="E1628">
            <v>96.66</v>
          </cell>
          <cell r="F1628">
            <v>301.14</v>
          </cell>
        </row>
        <row r="1629">
          <cell r="A1629">
            <v>170104</v>
          </cell>
          <cell r="B1629" t="str">
            <v>PORTA DE SANITARIO 60x 160v200CM C/PORTAL /ALISAR S/FERRAGENS</v>
          </cell>
          <cell r="C1629" t="str">
            <v>Un</v>
          </cell>
          <cell r="D1629">
            <v>204.48</v>
          </cell>
          <cell r="E1629">
            <v>96.66</v>
          </cell>
          <cell r="F1629">
            <v>301.14</v>
          </cell>
        </row>
        <row r="1630">
          <cell r="A1630">
            <v>170106</v>
          </cell>
          <cell r="B1630" t="str">
            <v>PORTA REVESTIDA COM MATERIAL MELAMÍNICO PARA BOX (60X 160v200CM) COM PORTAL
E ALISAR SEM FERRAGENS</v>
          </cell>
          <cell r="C1630" t="str">
            <v>Un</v>
          </cell>
          <cell r="D1630">
            <v>333.57</v>
          </cell>
          <cell r="E1630">
            <v>158.04</v>
          </cell>
          <cell r="F1630">
            <v>491.61</v>
          </cell>
        </row>
        <row r="1631">
          <cell r="A1631">
            <v>170107</v>
          </cell>
          <cell r="B1631" t="str">
            <v>FOLHA DE PORTA LISA 60/70/80X210</v>
          </cell>
          <cell r="C1631" t="str">
            <v>Un</v>
          </cell>
          <cell r="D1631">
            <v>75</v>
          </cell>
          <cell r="E1631">
            <v>12.51</v>
          </cell>
          <cell r="F1631">
            <v>87.51</v>
          </cell>
        </row>
        <row r="1632">
          <cell r="A1632">
            <v>170108</v>
          </cell>
          <cell r="B1632" t="str">
            <v>FOLHA DE PORTA COM REVESTIMENTO MELAMÍNICO 70X210</v>
          </cell>
          <cell r="C1632" t="str">
            <v>Un</v>
          </cell>
          <cell r="D1632">
            <v>302.24</v>
          </cell>
          <cell r="E1632">
            <v>62.11</v>
          </cell>
          <cell r="F1632">
            <v>364.35</v>
          </cell>
        </row>
        <row r="1633">
          <cell r="A1633">
            <v>170109</v>
          </cell>
          <cell r="B1633" t="str">
            <v>FOLHA DE PORTA COM REVESTIMENTO MELAMÍNICO 60X210</v>
          </cell>
          <cell r="C1633" t="str">
            <v>Un</v>
          </cell>
          <cell r="D1633">
            <v>209.82</v>
          </cell>
          <cell r="E1633">
            <v>62.11</v>
          </cell>
          <cell r="F1633">
            <v>271.93</v>
          </cell>
        </row>
        <row r="1634">
          <cell r="A1634">
            <v>170110</v>
          </cell>
          <cell r="B1634" t="str">
            <v>PORTA LISA 90X210 COM PORTAL E ALISAR SEM FERRAGENS</v>
          </cell>
          <cell r="C1634" t="str">
            <v>un</v>
          </cell>
          <cell r="D1634">
            <v>228.92</v>
          </cell>
          <cell r="E1634">
            <v>96.66</v>
          </cell>
          <cell r="F1634">
            <v>325.58</v>
          </cell>
        </row>
        <row r="1635">
          <cell r="A1635">
            <v>170111</v>
          </cell>
          <cell r="B1635" t="str">
            <v>PORTA LISA 100X210 COM PORTAL E ALISAR SEM FERRAGENS</v>
          </cell>
          <cell r="C1635" t="str">
            <v>Un</v>
          </cell>
          <cell r="D1635">
            <v>244.48</v>
          </cell>
          <cell r="E1635">
            <v>96.66</v>
          </cell>
          <cell r="F1635">
            <v>341.14</v>
          </cell>
        </row>
        <row r="1636">
          <cell r="A1636">
            <v>170112</v>
          </cell>
          <cell r="B1636" t="str">
            <v>FOLHA DE PORTA LISA 90 X 210</v>
          </cell>
          <cell r="C1636" t="str">
            <v>Un</v>
          </cell>
          <cell r="D1636">
            <v>99.44</v>
          </cell>
          <cell r="E1636">
            <v>12.51</v>
          </cell>
          <cell r="F1636">
            <v>111.95</v>
          </cell>
        </row>
        <row r="1637">
          <cell r="A1637">
            <v>170113</v>
          </cell>
          <cell r="B1637" t="str">
            <v>FOLHA DE PORTA LISA 100 X 210</v>
          </cell>
          <cell r="C1637" t="str">
            <v>un</v>
          </cell>
          <cell r="D1637">
            <v>115</v>
          </cell>
          <cell r="E1637">
            <v>12.51</v>
          </cell>
          <cell r="F1637">
            <v>127.51</v>
          </cell>
        </row>
        <row r="1638">
          <cell r="A1638">
            <v>170114</v>
          </cell>
          <cell r="B1638" t="str">
            <v>FOLHA DE PORTA COM REVESTIMENTO MELAMÍNICO 60X180</v>
          </cell>
          <cell r="C1638" t="str">
            <v>un</v>
          </cell>
          <cell r="D1638">
            <v>204.09</v>
          </cell>
          <cell r="E1638">
            <v>62.11</v>
          </cell>
          <cell r="F1638">
            <v>266.2</v>
          </cell>
        </row>
        <row r="1639">
          <cell r="A1639">
            <v>170115</v>
          </cell>
          <cell r="B1639" t="str">
            <v>FOLHA DE PORTA COM REVESTIMENTO MELAMÍNICO 80X210</v>
          </cell>
          <cell r="C1639" t="str">
            <v>un</v>
          </cell>
          <cell r="D1639">
            <v>307.57</v>
          </cell>
          <cell r="E1639">
            <v>62.11</v>
          </cell>
          <cell r="F1639">
            <v>369.68</v>
          </cell>
        </row>
        <row r="1640">
          <cell r="A1640">
            <v>170116</v>
          </cell>
          <cell r="B1640" t="str">
            <v>FOLHA DE PORTA COM REVESTIMENTO MELAMÍNICO 90X210</v>
          </cell>
          <cell r="C1640" t="str">
            <v>un</v>
          </cell>
          <cell r="D1640">
            <v>337.35</v>
          </cell>
          <cell r="E1640">
            <v>62.11</v>
          </cell>
          <cell r="F1640">
            <v>399.46</v>
          </cell>
        </row>
        <row r="1641">
          <cell r="A1641">
            <v>170117</v>
          </cell>
          <cell r="B1641" t="str">
            <v>FOLHA DE PORTA COM REVESTIMENTO MELAMÍNICO 100X210</v>
          </cell>
          <cell r="C1641" t="str">
            <v>un</v>
          </cell>
          <cell r="D1641">
            <v>358.25</v>
          </cell>
          <cell r="E1641">
            <v>62.11</v>
          </cell>
          <cell r="F1641">
            <v>420.36</v>
          </cell>
        </row>
        <row r="1642">
          <cell r="A1642">
            <v>180</v>
          </cell>
          <cell r="B1642" t="str">
            <v>ESQUADRIAS METÁLICAS</v>
          </cell>
        </row>
        <row r="1643">
          <cell r="A1643">
            <v>180000</v>
          </cell>
          <cell r="B1643" t="str">
            <v>ESQUADRIAS METÁLICAS - ( OBS.: 1- OS VIDROS NÃO ESTÃO INCLUSOS NAS ESQUADRIAS;
2- JÁ ESTÁ CONSIDERADO NO CUSTO DAS ESQUADRIAS DE ALUMÍNIO O CONTRAMARCO )</v>
          </cell>
          <cell r="C1643" t="str">
            <v>S/U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180101</v>
          </cell>
          <cell r="B1644" t="str">
            <v>ESQUADRIA DE ALUMÍNIO NATURAL CORRER / VIDRO 2 FOLHAS C/FERRAGENS.(M.O.FAB.
INC.MAT.)</v>
          </cell>
          <cell r="C1644" t="str">
            <v>m2</v>
          </cell>
          <cell r="D1644">
            <v>286.54000000000002</v>
          </cell>
          <cell r="E1644">
            <v>28.65</v>
          </cell>
          <cell r="F1644">
            <v>315.19</v>
          </cell>
        </row>
        <row r="1645">
          <cell r="A1645">
            <v>180102</v>
          </cell>
          <cell r="B1645" t="str">
            <v>ESQUADRIA ALUMÍNIO NATURAL COM 3 FOLHAS (01 VIDRO E 02 VENEZIANA )C/FERRAGENS
(M.O.FAB.INC.MAT.)</v>
          </cell>
          <cell r="C1645" t="str">
            <v>m2</v>
          </cell>
          <cell r="D1645">
            <v>429.87</v>
          </cell>
          <cell r="E1645">
            <v>28.65</v>
          </cell>
          <cell r="F1645">
            <v>458.52</v>
          </cell>
        </row>
        <row r="1646">
          <cell r="A1646">
            <v>180103</v>
          </cell>
          <cell r="B1646" t="str">
            <v>PORTA DE ABRIR EM ALUMÍNIO NATURAL / VIDRO C/FERRAGENS (M.O.FAB.INC.MAT.)</v>
          </cell>
          <cell r="C1646" t="str">
            <v>m2</v>
          </cell>
          <cell r="D1646">
            <v>393.31</v>
          </cell>
          <cell r="E1646">
            <v>26.88</v>
          </cell>
          <cell r="F1646">
            <v>420.19</v>
          </cell>
        </row>
        <row r="1647">
          <cell r="A1647">
            <v>180104</v>
          </cell>
          <cell r="B1647" t="str">
            <v>PORTA DE ABRIR ALUMÍNIO NATURAL EM VENEZIANA C/FERRAGENS (M.O.FAB.INC.MAT.)</v>
          </cell>
          <cell r="C1647" t="str">
            <v>m2</v>
          </cell>
          <cell r="D1647">
            <v>546.27</v>
          </cell>
          <cell r="E1647">
            <v>26.88</v>
          </cell>
          <cell r="F1647">
            <v>573.15</v>
          </cell>
        </row>
        <row r="1648">
          <cell r="A1648">
            <v>180105</v>
          </cell>
          <cell r="B1648" t="str">
            <v>ESQUADRIA ALUMÍNIO NATURAL MÁXIMO AR C/FERRAGENS (M.O.FAB.INC.MAT.)</v>
          </cell>
          <cell r="C1648" t="str">
            <v>m2</v>
          </cell>
          <cell r="D1648">
            <v>429.87</v>
          </cell>
          <cell r="E1648">
            <v>28.65</v>
          </cell>
          <cell r="F1648">
            <v>458.52</v>
          </cell>
        </row>
        <row r="1649">
          <cell r="A1649">
            <v>180111</v>
          </cell>
          <cell r="B1649" t="str">
            <v>ESQUADRIA DE ALUMÍNIO ANODIZADO CORRER / VIDRO 2 FOLHAS C/FERRAGENS (M.O.FAB.
INC.MAT.)</v>
          </cell>
          <cell r="C1649" t="str">
            <v>m2</v>
          </cell>
          <cell r="D1649">
            <v>301.5</v>
          </cell>
          <cell r="E1649">
            <v>28.65</v>
          </cell>
          <cell r="F1649">
            <v>330.15</v>
          </cell>
        </row>
        <row r="1650">
          <cell r="A1650">
            <v>180112</v>
          </cell>
          <cell r="B1650" t="str">
            <v>ESQUADRIA ALUMÍNIO ANODIZADO COM 3 FOLHAS (01 VIDRO E 02 VENEZIANA )C/
FERRAGENS (M.O.FAB.INC.MAT.)</v>
          </cell>
          <cell r="C1650" t="str">
            <v>m2</v>
          </cell>
          <cell r="D1650">
            <v>452.37</v>
          </cell>
          <cell r="E1650">
            <v>28.65</v>
          </cell>
          <cell r="F1650">
            <v>481.02</v>
          </cell>
        </row>
        <row r="1651">
          <cell r="A1651">
            <v>180113</v>
          </cell>
          <cell r="B1651" t="str">
            <v>PORTA DE ABRIR EM ALUMÍNIO ANODIZADO / VIDRO C/FERRAGENS (M.O.FAB.INC.MAT.)</v>
          </cell>
          <cell r="C1651" t="str">
            <v>m2</v>
          </cell>
          <cell r="D1651">
            <v>413.84</v>
          </cell>
          <cell r="E1651">
            <v>26.88</v>
          </cell>
          <cell r="F1651">
            <v>440.72</v>
          </cell>
        </row>
        <row r="1652">
          <cell r="A1652">
            <v>180114</v>
          </cell>
          <cell r="B1652" t="str">
            <v>PORTA DE ABRIR ALUMÍNIO ANODIZADO EM VENEZIANA C/FERRAGENS (M.O.FAB.INC.MAT.)</v>
          </cell>
          <cell r="C1652" t="str">
            <v>m2</v>
          </cell>
          <cell r="D1652">
            <v>574.86</v>
          </cell>
          <cell r="E1652">
            <v>26.88</v>
          </cell>
          <cell r="F1652">
            <v>601.74</v>
          </cell>
        </row>
        <row r="1653">
          <cell r="A1653">
            <v>180115</v>
          </cell>
          <cell r="B1653" t="str">
            <v>ESQUADRIA ALUMÍNIO ANODIZADO MÁXIMO AR C/FERRAGENS (M.O.FAB.INC.MAT.)</v>
          </cell>
          <cell r="C1653" t="str">
            <v>m2</v>
          </cell>
          <cell r="D1653">
            <v>452.37</v>
          </cell>
          <cell r="E1653">
            <v>28.65</v>
          </cell>
          <cell r="F1653">
            <v>481.02</v>
          </cell>
        </row>
        <row r="1654">
          <cell r="A1654">
            <v>180204</v>
          </cell>
          <cell r="B1654" t="str">
            <v>PORTA CORTA FOGO COMPLETA - P90</v>
          </cell>
          <cell r="C1654" t="str">
            <v>Un</v>
          </cell>
          <cell r="D1654">
            <v>526.57000000000005</v>
          </cell>
          <cell r="E1654">
            <v>54.98</v>
          </cell>
          <cell r="F1654">
            <v>581.54999999999995</v>
          </cell>
        </row>
        <row r="1655">
          <cell r="A1655">
            <v>180208</v>
          </cell>
          <cell r="B1655" t="str">
            <v>GRADE PROTECAO TIPO TIJOLINHO GP-1/GP-2</v>
          </cell>
          <cell r="C1655" t="str">
            <v>m2</v>
          </cell>
          <cell r="D1655">
            <v>104.98</v>
          </cell>
          <cell r="E1655">
            <v>24.63</v>
          </cell>
          <cell r="F1655">
            <v>129.61000000000001</v>
          </cell>
        </row>
        <row r="1656">
          <cell r="A1656">
            <v>180280</v>
          </cell>
          <cell r="B1656" t="str">
            <v>PORTAO TELA/TUBO FoGo PT1/PT2 C/FERRAGENS</v>
          </cell>
          <cell r="C1656" t="str">
            <v>m2</v>
          </cell>
          <cell r="D1656">
            <v>205.74</v>
          </cell>
          <cell r="E1656">
            <v>29.52</v>
          </cell>
          <cell r="F1656">
            <v>235.26</v>
          </cell>
        </row>
        <row r="1657">
          <cell r="A1657">
            <v>180281</v>
          </cell>
          <cell r="B1657" t="str">
            <v>PORTAO TELA/TUBO FoGo PT3 C/FERRAGENS</v>
          </cell>
          <cell r="C1657" t="str">
            <v>m2</v>
          </cell>
          <cell r="D1657">
            <v>226.83</v>
          </cell>
          <cell r="E1657">
            <v>27.94</v>
          </cell>
          <cell r="F1657">
            <v>254.77</v>
          </cell>
        </row>
        <row r="1658">
          <cell r="A1658">
            <v>180282</v>
          </cell>
          <cell r="B1658" t="str">
            <v>PORTAO TELA/TUBO FoGo PT10 C/FERRAGENS</v>
          </cell>
          <cell r="C1658" t="str">
            <v>m2</v>
          </cell>
          <cell r="D1658">
            <v>278.33</v>
          </cell>
          <cell r="E1658">
            <v>27.94</v>
          </cell>
          <cell r="F1658">
            <v>306.27</v>
          </cell>
        </row>
        <row r="1659">
          <cell r="A1659">
            <v>180302</v>
          </cell>
          <cell r="B1659" t="str">
            <v>PORTAO DE FERRO REDONDO PT-6 C/FERRAGENS</v>
          </cell>
          <cell r="C1659" t="str">
            <v>m2</v>
          </cell>
          <cell r="D1659">
            <v>281.89999999999998</v>
          </cell>
          <cell r="E1659">
            <v>29.52</v>
          </cell>
          <cell r="F1659">
            <v>311.42</v>
          </cell>
        </row>
        <row r="1660">
          <cell r="A1660">
            <v>180303</v>
          </cell>
          <cell r="B1660" t="str">
            <v>PORTA DE ENROLAR C/FERRAGENS</v>
          </cell>
          <cell r="C1660" t="str">
            <v>m2</v>
          </cell>
          <cell r="D1660">
            <v>126.19</v>
          </cell>
          <cell r="E1660">
            <v>37.200000000000003</v>
          </cell>
          <cell r="F1660">
            <v>163.38999999999999</v>
          </cell>
        </row>
        <row r="1661">
          <cell r="A1661">
            <v>180304</v>
          </cell>
          <cell r="B1661" t="str">
            <v>PORTAO DE ABRIR CHAPA 14  PT-4 C/FERRAGENS</v>
          </cell>
          <cell r="C1661" t="str">
            <v>m2</v>
          </cell>
          <cell r="D1661">
            <v>258.83</v>
          </cell>
          <cell r="E1661">
            <v>27.94</v>
          </cell>
          <cell r="F1661">
            <v>286.77</v>
          </cell>
        </row>
        <row r="1662">
          <cell r="A1662">
            <v>180305</v>
          </cell>
          <cell r="B1662" t="str">
            <v>PORTAO DE TELA E CANO GALVANIZ. PT 9 C/FERRAGENS</v>
          </cell>
          <cell r="C1662" t="str">
            <v>m2</v>
          </cell>
          <cell r="D1662">
            <v>272.27</v>
          </cell>
          <cell r="E1662">
            <v>29.52</v>
          </cell>
          <cell r="F1662">
            <v>301.79000000000002</v>
          </cell>
        </row>
        <row r="1663">
          <cell r="A1663">
            <v>180307</v>
          </cell>
          <cell r="B1663" t="str">
            <v>PORTAO /CHAPA TRAPEZ / TUBO DE ACO PT-5 C/FERRAGEM</v>
          </cell>
          <cell r="C1663" t="str">
            <v>m2</v>
          </cell>
          <cell r="D1663">
            <v>202.71</v>
          </cell>
          <cell r="E1663">
            <v>27.94</v>
          </cell>
          <cell r="F1663">
            <v>230.65</v>
          </cell>
        </row>
        <row r="1664">
          <cell r="A1664">
            <v>180308</v>
          </cell>
          <cell r="B1664" t="str">
            <v>PORTAO CHAPA 14 / GRADE DE FERRO PT-7 C/FERRAGENS</v>
          </cell>
          <cell r="C1664" t="str">
            <v>m2</v>
          </cell>
          <cell r="D1664">
            <v>366.46</v>
          </cell>
          <cell r="E1664">
            <v>29.52</v>
          </cell>
          <cell r="F1664">
            <v>395.98</v>
          </cell>
        </row>
        <row r="1665">
          <cell r="A1665">
            <v>180309</v>
          </cell>
          <cell r="B1665" t="str">
            <v>PORTAO CORRER / ABRIR CONJUGADO PT-8 C/FERRAGENS</v>
          </cell>
          <cell r="C1665" t="str">
            <v>m2</v>
          </cell>
          <cell r="D1665">
            <v>211.54</v>
          </cell>
          <cell r="E1665">
            <v>27.94</v>
          </cell>
          <cell r="F1665">
            <v>239.48</v>
          </cell>
        </row>
        <row r="1666">
          <cell r="A1666">
            <v>180310</v>
          </cell>
          <cell r="B1666" t="str">
            <v>GRADE DE PROTECAO EM CANTONEIRA/FERRO QUADRADO GP3-GP4</v>
          </cell>
          <cell r="C1666" t="str">
            <v>m2</v>
          </cell>
          <cell r="D1666">
            <v>129.18</v>
          </cell>
          <cell r="E1666">
            <v>24.63</v>
          </cell>
          <cell r="F1666">
            <v>153.81</v>
          </cell>
        </row>
        <row r="1667">
          <cell r="A1667">
            <v>180311</v>
          </cell>
          <cell r="B1667" t="str">
            <v>GRADE DE PROTECAO/TUBO INDUSTRIAL/FERRO REDONDO-GP5</v>
          </cell>
          <cell r="C1667" t="str">
            <v>m2</v>
          </cell>
          <cell r="D1667">
            <v>122.7</v>
          </cell>
          <cell r="E1667">
            <v>15.13</v>
          </cell>
          <cell r="F1667">
            <v>137.83000000000001</v>
          </cell>
        </row>
        <row r="1668">
          <cell r="A1668">
            <v>180312</v>
          </cell>
          <cell r="B1668" t="str">
            <v>GRADE DE FRENTE/FERRO REDONDO COM ESTACA D=25CM ARMADA - GF-1</v>
          </cell>
          <cell r="C1668" t="str">
            <v>m2</v>
          </cell>
          <cell r="D1668">
            <v>98.83</v>
          </cell>
          <cell r="E1668">
            <v>17.829999999999998</v>
          </cell>
          <cell r="F1668">
            <v>116.66</v>
          </cell>
        </row>
        <row r="1669">
          <cell r="A1669">
            <v>180313</v>
          </cell>
          <cell r="B1669" t="str">
            <v>GRADE DE FRENTE/TUBO DE AÇO COM ESTACA D=25CM ARMADA - GF-2</v>
          </cell>
          <cell r="C1669" t="str">
            <v>m2</v>
          </cell>
          <cell r="D1669">
            <v>86.3</v>
          </cell>
          <cell r="E1669">
            <v>17.829999999999998</v>
          </cell>
          <cell r="F1669">
            <v>104.13</v>
          </cell>
        </row>
        <row r="1670">
          <cell r="A1670">
            <v>180314</v>
          </cell>
          <cell r="B1670" t="str">
            <v>GUARDA CORPO COM CORRIMÃO/TUBO INDUSTRIAL  GC-1</v>
          </cell>
          <cell r="C1670" t="str">
            <v>m2</v>
          </cell>
          <cell r="D1670">
            <v>176.53</v>
          </cell>
          <cell r="E1670">
            <v>11.36</v>
          </cell>
          <cell r="F1670">
            <v>187.89</v>
          </cell>
        </row>
        <row r="1671">
          <cell r="A1671">
            <v>180315</v>
          </cell>
          <cell r="B1671" t="str">
            <v>GUARDA CORPO COM CORRIMÃO/TUBO IND. E TELA ARTÍSTICA GC-2</v>
          </cell>
          <cell r="C1671" t="str">
            <v>m2</v>
          </cell>
          <cell r="D1671">
            <v>187.96</v>
          </cell>
          <cell r="E1671">
            <v>11.36</v>
          </cell>
          <cell r="F1671">
            <v>199.32</v>
          </cell>
        </row>
        <row r="1672">
          <cell r="A1672">
            <v>180316</v>
          </cell>
          <cell r="B1672" t="str">
            <v>CORRIMÃO/TUBO INDUSTRIAL C-1</v>
          </cell>
          <cell r="C1672" t="str">
            <v>m</v>
          </cell>
          <cell r="D1672">
            <v>24.75</v>
          </cell>
          <cell r="E1672">
            <v>11.36</v>
          </cell>
          <cell r="F1672">
            <v>36.11</v>
          </cell>
        </row>
        <row r="1673">
          <cell r="A1673">
            <v>180317</v>
          </cell>
          <cell r="B1673" t="str">
            <v>GRADE PADRÃO PARA CELA</v>
          </cell>
          <cell r="C1673" t="str">
            <v>m2</v>
          </cell>
          <cell r="D1673">
            <v>270.95999999999998</v>
          </cell>
          <cell r="E1673">
            <v>31.1</v>
          </cell>
          <cell r="F1673">
            <v>302.06</v>
          </cell>
        </row>
        <row r="1674">
          <cell r="A1674">
            <v>180318</v>
          </cell>
          <cell r="B1674" t="str">
            <v>GUARDA BICICLETAS</v>
          </cell>
          <cell r="C1674" t="str">
            <v>M</v>
          </cell>
          <cell r="D1674">
            <v>116.52</v>
          </cell>
          <cell r="E1674">
            <v>3.03</v>
          </cell>
          <cell r="F1674">
            <v>119.55</v>
          </cell>
        </row>
        <row r="1675">
          <cell r="A1675">
            <v>180320</v>
          </cell>
          <cell r="B1675" t="str">
            <v>GRADE GINASIO - TELA PORTUG.3X3CM FIO12/TB.INDUST.1.1/2"</v>
          </cell>
          <cell r="C1675" t="str">
            <v>m2</v>
          </cell>
          <cell r="D1675">
            <v>109.41</v>
          </cell>
          <cell r="E1675">
            <v>11.36</v>
          </cell>
          <cell r="F1675">
            <v>120.77</v>
          </cell>
        </row>
        <row r="1676">
          <cell r="A1676">
            <v>180321</v>
          </cell>
          <cell r="B1676" t="str">
            <v>GRADE GINÁSIO (PARAFUSADA) TELA PORT.3X3CM FIO12/TUB.IND.1.1/2"</v>
          </cell>
          <cell r="C1676" t="str">
            <v>m2</v>
          </cell>
          <cell r="D1676">
            <v>117.4</v>
          </cell>
          <cell r="E1676">
            <v>6.82</v>
          </cell>
          <cell r="F1676">
            <v>124.22</v>
          </cell>
        </row>
        <row r="1677">
          <cell r="A1677">
            <v>180323</v>
          </cell>
          <cell r="B1677" t="str">
            <v>GRELHA PADRÃO GOINFRA DE FERRO CHATO COM BERÇO (ESPAÇAMENTO ENTRE FACES
= 1,5CM - NBR 9050 ACESSIBILIDADE)</v>
          </cell>
          <cell r="C1677" t="str">
            <v>m2</v>
          </cell>
          <cell r="D1677">
            <v>289.56</v>
          </cell>
          <cell r="E1677">
            <v>43.63</v>
          </cell>
          <cell r="F1677">
            <v>333.19</v>
          </cell>
        </row>
        <row r="1678">
          <cell r="A1678">
            <v>180324</v>
          </cell>
          <cell r="B1678" t="str">
            <v>GRELHA PADRÃO GOINFRA DE FERRO CHATO COM BERÇO ( ESPAÇAMENTO ENTRE EIXOS
= 2 CM)</v>
          </cell>
          <cell r="C1678" t="str">
            <v>m2</v>
          </cell>
          <cell r="D1678">
            <v>268.33</v>
          </cell>
          <cell r="E1678">
            <v>43.63</v>
          </cell>
          <cell r="F1678">
            <v>311.95999999999998</v>
          </cell>
        </row>
        <row r="1679">
          <cell r="A1679">
            <v>180325</v>
          </cell>
          <cell r="B1679" t="str">
            <v>VEDAÇÃO DE JUNTA DE DILATAÇÃO COM CHAPA 18 VINCADA E PARAFUSADA A CADA 30
CM - PINTADA</v>
          </cell>
          <cell r="C1679" t="str">
            <v>M</v>
          </cell>
          <cell r="D1679">
            <v>12.15</v>
          </cell>
          <cell r="E1679">
            <v>6.11</v>
          </cell>
          <cell r="F1679">
            <v>18.260000000000002</v>
          </cell>
        </row>
        <row r="1680">
          <cell r="A1680">
            <v>180328</v>
          </cell>
          <cell r="B1680" t="str">
            <v>GUARDA CORPO COM CORRIMÃOS/TUBO INDUSTRIAL GCR</v>
          </cell>
          <cell r="C1680" t="str">
            <v>m2</v>
          </cell>
          <cell r="D1680">
            <v>135.1</v>
          </cell>
          <cell r="E1680">
            <v>11.36</v>
          </cell>
          <cell r="F1680">
            <v>146.46</v>
          </cell>
        </row>
        <row r="1681">
          <cell r="A1681">
            <v>180330</v>
          </cell>
          <cell r="B1681" t="str">
            <v>GUARDA CORPO / TUBO INDUSTRIAL GCS-1</v>
          </cell>
          <cell r="C1681" t="str">
            <v>m2</v>
          </cell>
          <cell r="D1681">
            <v>162.68</v>
          </cell>
          <cell r="E1681">
            <v>11.36</v>
          </cell>
          <cell r="F1681">
            <v>174.04</v>
          </cell>
        </row>
        <row r="1682">
          <cell r="A1682">
            <v>180331</v>
          </cell>
          <cell r="B1682" t="str">
            <v>GUARDA CORPO/TUBO INDUSTRIAL E TELA ARTÍSTICA GCS-2</v>
          </cell>
          <cell r="C1682" t="str">
            <v>m2</v>
          </cell>
          <cell r="D1682">
            <v>174.12</v>
          </cell>
          <cell r="E1682">
            <v>11.36</v>
          </cell>
          <cell r="F1682">
            <v>185.48</v>
          </cell>
        </row>
        <row r="1683">
          <cell r="A1683">
            <v>180380</v>
          </cell>
          <cell r="B1683" t="str">
            <v>ESQ. MAXIMO AR CHAPA/VIDRO J4 C/FERRAGENS</v>
          </cell>
          <cell r="C1683" t="str">
            <v>m2</v>
          </cell>
          <cell r="D1683">
            <v>413.79</v>
          </cell>
          <cell r="E1683">
            <v>31.1</v>
          </cell>
          <cell r="F1683">
            <v>444.89</v>
          </cell>
        </row>
        <row r="1684">
          <cell r="A1684">
            <v>180381</v>
          </cell>
          <cell r="B1684" t="str">
            <v>ESQ. MAXIMO AR CHAPA/VIDRO J3/J5/J6/J8 C/FERRAGENS</v>
          </cell>
          <cell r="C1684" t="str">
            <v>m2</v>
          </cell>
          <cell r="D1684">
            <v>237.15</v>
          </cell>
          <cell r="E1684">
            <v>31.1</v>
          </cell>
          <cell r="F1684">
            <v>268.25</v>
          </cell>
        </row>
        <row r="1685">
          <cell r="A1685">
            <v>180383</v>
          </cell>
          <cell r="B1685" t="str">
            <v>ESQ. DE CORRER VENEZIANA CHAPA/VIDRO J14 C/FERRAGENS</v>
          </cell>
          <cell r="C1685" t="str">
            <v>m2</v>
          </cell>
          <cell r="D1685">
            <v>199.66</v>
          </cell>
          <cell r="E1685">
            <v>31.1</v>
          </cell>
          <cell r="F1685">
            <v>230.76</v>
          </cell>
        </row>
        <row r="1686">
          <cell r="A1686">
            <v>180401</v>
          </cell>
          <cell r="B1686" t="str">
            <v>ESQ.DE CORRER CHAPA/VIDRO J9/J10/J12/J13 C/FERRAGENS</v>
          </cell>
          <cell r="C1686" t="str">
            <v>m2</v>
          </cell>
          <cell r="D1686">
            <v>114.61</v>
          </cell>
          <cell r="E1686">
            <v>31.1</v>
          </cell>
          <cell r="F1686">
            <v>145.71</v>
          </cell>
        </row>
        <row r="1687">
          <cell r="A1687">
            <v>180402</v>
          </cell>
          <cell r="B1687" t="str">
            <v>ESQ.VENEZIANA CHAPA/VIDRO J11 e J16 C/FERRAGENS</v>
          </cell>
          <cell r="C1687" t="str">
            <v>m2</v>
          </cell>
          <cell r="D1687">
            <v>364.14</v>
          </cell>
          <cell r="E1687">
            <v>31.1</v>
          </cell>
          <cell r="F1687">
            <v>395.24</v>
          </cell>
        </row>
        <row r="1688">
          <cell r="A1688">
            <v>180403</v>
          </cell>
          <cell r="B1688" t="str">
            <v>ESQ.MAXIMO AR CHAPA/VIDRO J1/J2/J7/J15 C/FERRAGENS</v>
          </cell>
          <cell r="C1688" t="str">
            <v>m2</v>
          </cell>
          <cell r="D1688">
            <v>112.49</v>
          </cell>
          <cell r="E1688">
            <v>31.1</v>
          </cell>
          <cell r="F1688">
            <v>143.59</v>
          </cell>
        </row>
        <row r="1689">
          <cell r="A1689">
            <v>180404</v>
          </cell>
          <cell r="B1689" t="str">
            <v>ESQUADRIA BASCULANTE EM CHAPA  J17, J18 e J19 C/FERRAGENS</v>
          </cell>
          <cell r="C1689" t="str">
            <v>m2</v>
          </cell>
          <cell r="D1689">
            <v>185.25</v>
          </cell>
          <cell r="E1689">
            <v>31.1</v>
          </cell>
          <cell r="F1689">
            <v>216.35</v>
          </cell>
        </row>
        <row r="1690">
          <cell r="A1690">
            <v>180405</v>
          </cell>
          <cell r="B1690" t="str">
            <v>ESQ.METALICA / PRE-MOLDADO JPM-1 / JPM-2 C/FERRAGENS</v>
          </cell>
          <cell r="C1690" t="str">
            <v>m2</v>
          </cell>
          <cell r="D1690">
            <v>205.88</v>
          </cell>
          <cell r="E1690">
            <v>24.51</v>
          </cell>
          <cell r="F1690">
            <v>230.39</v>
          </cell>
        </row>
        <row r="1691">
          <cell r="A1691">
            <v>180406</v>
          </cell>
          <cell r="B1691" t="str">
            <v>ESQUADRIA EM CHAPA METÁLICA TIPO VENEZIANA FIXA COM VENTILAÇÃO  J-20</v>
          </cell>
          <cell r="C1691" t="str">
            <v>m2</v>
          </cell>
          <cell r="D1691">
            <v>181.92</v>
          </cell>
          <cell r="E1691">
            <v>29.1</v>
          </cell>
          <cell r="F1691">
            <v>211.02</v>
          </cell>
        </row>
        <row r="1692">
          <cell r="A1692">
            <v>180490</v>
          </cell>
          <cell r="B1692" t="str">
            <v>PORTA DE ABRIR EM CHAPA PF-1A C/FERRAGENS</v>
          </cell>
          <cell r="C1692" t="str">
            <v>m2</v>
          </cell>
          <cell r="D1692">
            <v>343.56</v>
          </cell>
          <cell r="E1692">
            <v>29.1</v>
          </cell>
          <cell r="F1692">
            <v>372.66</v>
          </cell>
        </row>
        <row r="1693">
          <cell r="A1693">
            <v>180491</v>
          </cell>
          <cell r="B1693" t="str">
            <v>PORTA DE ABRIR EM CHAPA PF-1B C/FERRAGENS</v>
          </cell>
          <cell r="C1693" t="str">
            <v>m2</v>
          </cell>
          <cell r="D1693">
            <v>326.89</v>
          </cell>
          <cell r="E1693">
            <v>29.1</v>
          </cell>
          <cell r="F1693">
            <v>355.99</v>
          </cell>
        </row>
        <row r="1694">
          <cell r="A1694">
            <v>180501</v>
          </cell>
          <cell r="B1694" t="str">
            <v>PORTA DE ABRIR EM CHAPA PF-1 C/FERRAGENS</v>
          </cell>
          <cell r="C1694" t="str">
            <v>m2</v>
          </cell>
          <cell r="D1694">
            <v>428.71</v>
          </cell>
          <cell r="E1694">
            <v>29.1</v>
          </cell>
          <cell r="F1694">
            <v>457.81</v>
          </cell>
        </row>
        <row r="1695">
          <cell r="A1695">
            <v>180502</v>
          </cell>
          <cell r="B1695" t="str">
            <v>PORTA DE ABRIR/FOLHA DE VIDRO PF-2 C/FERRAGENS</v>
          </cell>
          <cell r="C1695" t="str">
            <v>m2</v>
          </cell>
          <cell r="D1695">
            <v>228.74</v>
          </cell>
          <cell r="E1695">
            <v>29.1</v>
          </cell>
          <cell r="F1695">
            <v>257.83999999999997</v>
          </cell>
        </row>
        <row r="1696">
          <cell r="A1696">
            <v>180503</v>
          </cell>
          <cell r="B1696" t="str">
            <v>PORTA DE ABRIR/VENEZIANA/VIDRO PF-3 C/FERRAGENS</v>
          </cell>
          <cell r="C1696" t="str">
            <v>m2</v>
          </cell>
          <cell r="D1696">
            <v>277.60000000000002</v>
          </cell>
          <cell r="E1696">
            <v>29.1</v>
          </cell>
          <cell r="F1696">
            <v>306.7</v>
          </cell>
        </row>
        <row r="1697">
          <cell r="A1697">
            <v>180504</v>
          </cell>
          <cell r="B1697" t="str">
            <v>PORTA ABRIR/VENEZIANA PF-4 C/FERRAGENS</v>
          </cell>
          <cell r="C1697" t="str">
            <v>m2</v>
          </cell>
          <cell r="D1697">
            <v>316.62</v>
          </cell>
          <cell r="E1697">
            <v>29.1</v>
          </cell>
          <cell r="F1697">
            <v>345.72</v>
          </cell>
        </row>
        <row r="1698">
          <cell r="A1698">
            <v>180505</v>
          </cell>
          <cell r="B1698" t="str">
            <v>PORTA ABRIR/VENEZIANA (2) FOLHAS PF-5 C/FERRAGENS</v>
          </cell>
          <cell r="C1698" t="str">
            <v>m2</v>
          </cell>
          <cell r="D1698">
            <v>269.82</v>
          </cell>
          <cell r="E1698">
            <v>29.1</v>
          </cell>
          <cell r="F1698">
            <v>298.92</v>
          </cell>
        </row>
        <row r="1699">
          <cell r="A1699">
            <v>180506</v>
          </cell>
          <cell r="B1699" t="str">
            <v>PORTA DE CORRER/VIDRO (4) FOLHAS PF-6 C/ FERRAGENS</v>
          </cell>
          <cell r="C1699" t="str">
            <v>m2</v>
          </cell>
          <cell r="D1699">
            <v>155.55000000000001</v>
          </cell>
          <cell r="E1699">
            <v>29.1</v>
          </cell>
          <cell r="F1699">
            <v>184.65</v>
          </cell>
        </row>
        <row r="1700">
          <cell r="A1700">
            <v>180507</v>
          </cell>
          <cell r="B1700" t="str">
            <v>PORTA DE CORRER C/BASCULA PF-7/PF-8 C/ FERRAGENS</v>
          </cell>
          <cell r="C1700" t="str">
            <v>m2</v>
          </cell>
          <cell r="D1700">
            <v>174.85</v>
          </cell>
          <cell r="E1700">
            <v>29.1</v>
          </cell>
          <cell r="F1700">
            <v>203.95</v>
          </cell>
        </row>
        <row r="1701">
          <cell r="A1701">
            <v>180508</v>
          </cell>
          <cell r="B1701" t="str">
            <v>PORTA ABRIR/VIDRO (2) FOLHAS PF-9 C/FERRAGENS</v>
          </cell>
          <cell r="C1701" t="str">
            <v>m2</v>
          </cell>
          <cell r="D1701">
            <v>192.58</v>
          </cell>
          <cell r="E1701">
            <v>29.1</v>
          </cell>
          <cell r="F1701">
            <v>221.68</v>
          </cell>
        </row>
        <row r="1702">
          <cell r="A1702">
            <v>180509</v>
          </cell>
          <cell r="B1702" t="str">
            <v>PORTA ABRIR CH.P/WC PF-10 C/FERRAGENS</v>
          </cell>
          <cell r="C1702" t="str">
            <v>m2</v>
          </cell>
          <cell r="D1702">
            <v>297.19</v>
          </cell>
          <cell r="E1702">
            <v>29.1</v>
          </cell>
          <cell r="F1702">
            <v>326.29000000000002</v>
          </cell>
        </row>
        <row r="1703">
          <cell r="A1703">
            <v>180510</v>
          </cell>
          <cell r="B1703" t="str">
            <v>PORTA CH./VENEZIANA PRE-MOLD.PPM-1/PPM-2 C/FERRAGEM</v>
          </cell>
          <cell r="C1703" t="str">
            <v>m2</v>
          </cell>
          <cell r="D1703">
            <v>341.7</v>
          </cell>
          <cell r="E1703">
            <v>22.78</v>
          </cell>
          <cell r="F1703">
            <v>364.48</v>
          </cell>
        </row>
        <row r="1704">
          <cell r="A1704">
            <v>180511</v>
          </cell>
          <cell r="B1704" t="str">
            <v>PORTA CHAPA / GRADE - PRE-MOLD.PPM-3 C/FERRAGEM</v>
          </cell>
          <cell r="C1704" t="str">
            <v>m2</v>
          </cell>
          <cell r="D1704">
            <v>336.77</v>
          </cell>
          <cell r="E1704">
            <v>22.78</v>
          </cell>
          <cell r="F1704">
            <v>359.55</v>
          </cell>
        </row>
        <row r="1705">
          <cell r="A1705">
            <v>180512</v>
          </cell>
          <cell r="B1705" t="str">
            <v>PORTA EM CHAPA P/WC - PRE-MOLD.PPM-4 C/FERRAGEM</v>
          </cell>
          <cell r="C1705" t="str">
            <v>m2</v>
          </cell>
          <cell r="D1705">
            <v>276.68</v>
          </cell>
          <cell r="E1705">
            <v>22.78</v>
          </cell>
          <cell r="F1705">
            <v>299.45999999999998</v>
          </cell>
        </row>
        <row r="1706">
          <cell r="A1706">
            <v>180515</v>
          </cell>
          <cell r="B1706" t="str">
            <v>PORTA DE ABRIR VENEZ./VIDRO (2) FOLHAS PF-11 C/FERRAGENS</v>
          </cell>
          <cell r="C1706" t="str">
            <v>m2</v>
          </cell>
          <cell r="D1706">
            <v>234.13</v>
          </cell>
          <cell r="E1706">
            <v>29.1</v>
          </cell>
          <cell r="F1706">
            <v>263.23</v>
          </cell>
        </row>
        <row r="1707">
          <cell r="A1707">
            <v>180701</v>
          </cell>
          <cell r="B1707" t="str">
            <v>ESCADA TIPO MARINHEIRO COM GUARDA CORPO PADRÃO GOINFRA ( H &gt; 3M )</v>
          </cell>
          <cell r="C1707" t="str">
            <v>m</v>
          </cell>
          <cell r="D1707">
            <v>299.23</v>
          </cell>
          <cell r="E1707">
            <v>5.12</v>
          </cell>
          <cell r="F1707">
            <v>304.35000000000002</v>
          </cell>
        </row>
        <row r="1708">
          <cell r="A1708">
            <v>180703</v>
          </cell>
          <cell r="B1708" t="str">
            <v>ESCADA TIPO MARINHEIRO SEM GUARDA CORPO PADRÃO GOINFRA ( H &lt;= 3M)</v>
          </cell>
          <cell r="C1708" t="str">
            <v>m</v>
          </cell>
          <cell r="D1708">
            <v>232.76</v>
          </cell>
          <cell r="E1708">
            <v>9.19</v>
          </cell>
          <cell r="F1708">
            <v>241.95</v>
          </cell>
        </row>
        <row r="1709">
          <cell r="A1709">
            <v>180708</v>
          </cell>
          <cell r="B1709" t="str">
            <v>GAIOLA PADRÃO EM AÇO CA-50 8.0 MM PARA PROTEÇÃO DAS LUMINÁRIAS</v>
          </cell>
          <cell r="C1709" t="str">
            <v>un</v>
          </cell>
          <cell r="D1709">
            <v>84.32</v>
          </cell>
          <cell r="E1709">
            <v>11.36</v>
          </cell>
          <cell r="F1709">
            <v>95.68</v>
          </cell>
        </row>
        <row r="1710">
          <cell r="A1710">
            <v>180710</v>
          </cell>
          <cell r="B1710" t="str">
            <v>ALÇAPÃO FORMATO COIFA EM CHAPA VINCADA Nº. 18 H=(10+2)CM, C/ALÇAS E PORTA
CADEADOS (INCLUSIVE CADEADOS Nº. 30)</v>
          </cell>
          <cell r="C1710" t="str">
            <v>m2</v>
          </cell>
          <cell r="D1710">
            <v>242.55</v>
          </cell>
          <cell r="E1710">
            <v>4.3</v>
          </cell>
          <cell r="F1710">
            <v>246.85</v>
          </cell>
        </row>
        <row r="1711">
          <cell r="A1711">
            <v>181</v>
          </cell>
          <cell r="B1711" t="str">
            <v>VIDROS</v>
          </cell>
        </row>
        <row r="1712">
          <cell r="A1712">
            <v>190000</v>
          </cell>
          <cell r="B1712" t="str">
            <v>VIDROS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190101</v>
          </cell>
          <cell r="B1713" t="str">
            <v>VIDRO LISO 3 MM - COLOCADO</v>
          </cell>
          <cell r="C1713" t="str">
            <v>m2</v>
          </cell>
          <cell r="D1713">
            <v>58</v>
          </cell>
          <cell r="E1713">
            <v>0</v>
          </cell>
          <cell r="F1713">
            <v>58</v>
          </cell>
        </row>
        <row r="1714">
          <cell r="A1714">
            <v>190102</v>
          </cell>
          <cell r="B1714" t="str">
            <v>VIDRO LISO 4 MM - COLOCADO</v>
          </cell>
          <cell r="C1714" t="str">
            <v>m2</v>
          </cell>
          <cell r="D1714">
            <v>65.67</v>
          </cell>
          <cell r="E1714">
            <v>0</v>
          </cell>
          <cell r="F1714">
            <v>65.67</v>
          </cell>
        </row>
        <row r="1715">
          <cell r="A1715">
            <v>190103</v>
          </cell>
          <cell r="B1715" t="str">
            <v>VIDRO LISO 5 MM - COLOCADO</v>
          </cell>
          <cell r="C1715" t="str">
            <v>m2</v>
          </cell>
          <cell r="D1715">
            <v>74.81</v>
          </cell>
          <cell r="E1715">
            <v>0</v>
          </cell>
          <cell r="F1715">
            <v>74.81</v>
          </cell>
        </row>
        <row r="1716">
          <cell r="A1716">
            <v>190104</v>
          </cell>
          <cell r="B1716" t="str">
            <v>VIDRO LISO 6 MM - COLOCADO</v>
          </cell>
          <cell r="C1716" t="str">
            <v>m2</v>
          </cell>
          <cell r="D1716">
            <v>85</v>
          </cell>
          <cell r="E1716">
            <v>0</v>
          </cell>
          <cell r="F1716">
            <v>85</v>
          </cell>
        </row>
        <row r="1717">
          <cell r="A1717">
            <v>190105</v>
          </cell>
          <cell r="B1717" t="str">
            <v>VIDRO MINI-BOREAL - COLOCADO</v>
          </cell>
          <cell r="C1717" t="str">
            <v>m2</v>
          </cell>
          <cell r="D1717">
            <v>62</v>
          </cell>
          <cell r="E1717">
            <v>0</v>
          </cell>
          <cell r="F1717">
            <v>62</v>
          </cell>
        </row>
        <row r="1718">
          <cell r="A1718">
            <v>190106</v>
          </cell>
          <cell r="B1718" t="str">
            <v>VIDRO PONTILHADO - COLOCADO</v>
          </cell>
          <cell r="C1718" t="str">
            <v>m2</v>
          </cell>
          <cell r="D1718">
            <v>62</v>
          </cell>
          <cell r="E1718">
            <v>0</v>
          </cell>
          <cell r="F1718">
            <v>62</v>
          </cell>
        </row>
        <row r="1719">
          <cell r="A1719">
            <v>190107</v>
          </cell>
          <cell r="B1719" t="str">
            <v>VIDRO FANTASIA - COLOCADO</v>
          </cell>
          <cell r="C1719" t="str">
            <v>m2</v>
          </cell>
          <cell r="D1719">
            <v>62</v>
          </cell>
          <cell r="E1719">
            <v>0</v>
          </cell>
          <cell r="F1719">
            <v>62</v>
          </cell>
        </row>
        <row r="1720">
          <cell r="A1720">
            <v>190108</v>
          </cell>
          <cell r="B1720" t="str">
            <v>VIDRO MARTELADO - COLOCADO</v>
          </cell>
          <cell r="C1720" t="str">
            <v>m2</v>
          </cell>
          <cell r="D1720">
            <v>62.26</v>
          </cell>
          <cell r="E1720">
            <v>0</v>
          </cell>
          <cell r="F1720">
            <v>62.26</v>
          </cell>
        </row>
        <row r="1721">
          <cell r="A1721">
            <v>190109</v>
          </cell>
          <cell r="B1721" t="str">
            <v>VIDRO CANELADO - COLOCADO</v>
          </cell>
          <cell r="C1721" t="str">
            <v>m2</v>
          </cell>
          <cell r="D1721">
            <v>62</v>
          </cell>
          <cell r="E1721">
            <v>0</v>
          </cell>
          <cell r="F1721">
            <v>62</v>
          </cell>
        </row>
        <row r="1722">
          <cell r="A1722">
            <v>190201</v>
          </cell>
          <cell r="B1722" t="str">
            <v>VIDRO TEMPERADO 10 MM  - COLOCADO</v>
          </cell>
          <cell r="C1722" t="str">
            <v>m2</v>
          </cell>
          <cell r="D1722">
            <v>181</v>
          </cell>
          <cell r="E1722">
            <v>0</v>
          </cell>
          <cell r="F1722">
            <v>181</v>
          </cell>
        </row>
        <row r="1723">
          <cell r="A1723">
            <v>190202</v>
          </cell>
          <cell r="B1723" t="str">
            <v>VIDRO TEMPERADO 10 MM FUME - COLOCADO</v>
          </cell>
          <cell r="C1723" t="str">
            <v>m2</v>
          </cell>
          <cell r="D1723">
            <v>215</v>
          </cell>
          <cell r="E1723">
            <v>0</v>
          </cell>
          <cell r="F1723">
            <v>215</v>
          </cell>
        </row>
        <row r="1724">
          <cell r="A1724">
            <v>190301</v>
          </cell>
          <cell r="B1724" t="str">
            <v>VIDRO FUME COMUM 4MM - COLOCADO</v>
          </cell>
          <cell r="C1724" t="str">
            <v>m2</v>
          </cell>
          <cell r="D1724">
            <v>85</v>
          </cell>
          <cell r="E1724">
            <v>0</v>
          </cell>
          <cell r="F1724">
            <v>85</v>
          </cell>
        </row>
        <row r="1725">
          <cell r="A1725">
            <v>190401</v>
          </cell>
          <cell r="B1725" t="str">
            <v>VIDRO ARAMADO - COLOCADO</v>
          </cell>
          <cell r="C1725" t="str">
            <v>m2</v>
          </cell>
          <cell r="D1725">
            <v>200</v>
          </cell>
          <cell r="E1725">
            <v>0</v>
          </cell>
          <cell r="F1725">
            <v>200</v>
          </cell>
        </row>
        <row r="1726">
          <cell r="A1726">
            <v>182</v>
          </cell>
          <cell r="B1726" t="str">
            <v>REVESTIMENTO DE PAREDES</v>
          </cell>
        </row>
        <row r="1727">
          <cell r="A1727">
            <v>200000</v>
          </cell>
          <cell r="B1727" t="str">
            <v>REVESTIMENTO DE PAREDES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200101</v>
          </cell>
          <cell r="B1728" t="str">
            <v>CHAPISCO COMUM</v>
          </cell>
          <cell r="C1728" t="str">
            <v>m2</v>
          </cell>
          <cell r="D1728">
            <v>1.32</v>
          </cell>
          <cell r="E1728">
            <v>2.21</v>
          </cell>
          <cell r="F1728">
            <v>3.53</v>
          </cell>
        </row>
        <row r="1729">
          <cell r="A1729">
            <v>200102</v>
          </cell>
          <cell r="B1729" t="str">
            <v>COSTURA DE TRINCA EM ALVENARIA  DE TIJOLO</v>
          </cell>
          <cell r="C1729" t="str">
            <v>m</v>
          </cell>
          <cell r="D1729">
            <v>2</v>
          </cell>
          <cell r="E1729">
            <v>6.38</v>
          </cell>
          <cell r="F1729">
            <v>8.3800000000000008</v>
          </cell>
        </row>
        <row r="1730">
          <cell r="A1730">
            <v>200103</v>
          </cell>
          <cell r="B1730" t="str">
            <v>RASGO E ENCHIMENTO DE ALVENARIA</v>
          </cell>
          <cell r="C1730" t="str">
            <v>M</v>
          </cell>
          <cell r="D1730">
            <v>0.1</v>
          </cell>
          <cell r="E1730">
            <v>9.69</v>
          </cell>
          <cell r="F1730">
            <v>9.7899999999999991</v>
          </cell>
        </row>
        <row r="1731">
          <cell r="A1731">
            <v>200104</v>
          </cell>
          <cell r="B1731" t="str">
            <v>CHAPISCO FINO USADO SOBRE EMBOCO C/PENEIRA</v>
          </cell>
          <cell r="C1731" t="str">
            <v>m2</v>
          </cell>
          <cell r="D1731">
            <v>2.3199999999999998</v>
          </cell>
          <cell r="E1731">
            <v>3.81</v>
          </cell>
          <cell r="F1731">
            <v>6.13</v>
          </cell>
        </row>
        <row r="1732">
          <cell r="A1732">
            <v>200105</v>
          </cell>
          <cell r="B1732" t="str">
            <v>CHAPISCO COM PEDRISCO</v>
          </cell>
          <cell r="C1732" t="str">
            <v>m2</v>
          </cell>
          <cell r="D1732">
            <v>1.1399999999999999</v>
          </cell>
          <cell r="E1732">
            <v>3.81</v>
          </cell>
          <cell r="F1732">
            <v>4.95</v>
          </cell>
        </row>
        <row r="1733">
          <cell r="A1733">
            <v>200140</v>
          </cell>
          <cell r="B1733" t="str">
            <v>CHAPISCO COMUM EM FACHADA</v>
          </cell>
          <cell r="C1733" t="str">
            <v>m2</v>
          </cell>
          <cell r="D1733">
            <v>1.32</v>
          </cell>
          <cell r="E1733">
            <v>2.5</v>
          </cell>
          <cell r="F1733">
            <v>3.82</v>
          </cell>
        </row>
        <row r="1734">
          <cell r="A1734">
            <v>200145</v>
          </cell>
          <cell r="B1734" t="str">
            <v>CHAPISCO COMUM EM BALANCIM</v>
          </cell>
          <cell r="C1734" t="str">
            <v>m2</v>
          </cell>
          <cell r="D1734">
            <v>1.74</v>
          </cell>
          <cell r="E1734">
            <v>2.27</v>
          </cell>
          <cell r="F1734">
            <v>4.01</v>
          </cell>
        </row>
        <row r="1735">
          <cell r="A1735">
            <v>200150</v>
          </cell>
          <cell r="B1735" t="str">
            <v>CHAPISCO ROLADO - (1COLA:10CI:30 ARML)</v>
          </cell>
          <cell r="C1735" t="str">
            <v>m2</v>
          </cell>
          <cell r="D1735">
            <v>1.9</v>
          </cell>
          <cell r="E1735">
            <v>0.77</v>
          </cell>
          <cell r="F1735">
            <v>2.67</v>
          </cell>
        </row>
        <row r="1736">
          <cell r="A1736">
            <v>200200</v>
          </cell>
          <cell r="B1736" t="str">
            <v>EMBOÇO PARA REBOCO FINO (1CALH:4ARML+100kgCI/M3)</v>
          </cell>
          <cell r="C1736" t="str">
            <v>m2</v>
          </cell>
          <cell r="D1736">
            <v>4.99</v>
          </cell>
          <cell r="E1736">
            <v>8.86</v>
          </cell>
          <cell r="F1736">
            <v>13.85</v>
          </cell>
        </row>
        <row r="1737">
          <cell r="A1737">
            <v>200201</v>
          </cell>
          <cell r="B1737" t="str">
            <v>EMBOÇO (1CI:4 ARML)</v>
          </cell>
          <cell r="C1737" t="str">
            <v>m2</v>
          </cell>
          <cell r="D1737">
            <v>5.0999999999999996</v>
          </cell>
          <cell r="E1737">
            <v>8.86</v>
          </cell>
          <cell r="F1737">
            <v>13.96</v>
          </cell>
        </row>
        <row r="1738">
          <cell r="A1738">
            <v>200403</v>
          </cell>
          <cell r="B1738" t="str">
            <v>REBOCO (1 CALH:4 ARFC+100kgCI/M3)</v>
          </cell>
          <cell r="C1738" t="str">
            <v>m2</v>
          </cell>
          <cell r="D1738">
            <v>1.38</v>
          </cell>
          <cell r="E1738">
            <v>9.6199999999999992</v>
          </cell>
          <cell r="F1738">
            <v>11</v>
          </cell>
        </row>
        <row r="1739">
          <cell r="A1739">
            <v>200499</v>
          </cell>
          <cell r="B1739" t="str">
            <v>REBOCO PAULISTA A-14 (1CALH:4ARMLC+100kgCI/M3)</v>
          </cell>
          <cell r="C1739" t="str">
            <v>m2</v>
          </cell>
          <cell r="D1739">
            <v>4.99</v>
          </cell>
          <cell r="E1739">
            <v>12.25</v>
          </cell>
          <cell r="F1739">
            <v>17.239999999999998</v>
          </cell>
        </row>
        <row r="1740">
          <cell r="A1740">
            <v>200500</v>
          </cell>
          <cell r="B1740" t="str">
            <v>REBOCO PAULISTA A-7 (1 CALH,4 ARMLC)</v>
          </cell>
          <cell r="C1740" t="str">
            <v>m2</v>
          </cell>
          <cell r="D1740">
            <v>4.8099999999999996</v>
          </cell>
          <cell r="E1740">
            <v>12.25</v>
          </cell>
          <cell r="F1740">
            <v>17.059999999999999</v>
          </cell>
        </row>
        <row r="1741">
          <cell r="A1741">
            <v>200502</v>
          </cell>
          <cell r="B1741" t="str">
            <v>REBOCO - 1CI:3 ARML - (BASE P/TINTA EPOXI / OUTROS)</v>
          </cell>
          <cell r="C1741" t="str">
            <v>m2</v>
          </cell>
          <cell r="D1741">
            <v>5.8</v>
          </cell>
          <cell r="E1741">
            <v>12.25</v>
          </cell>
          <cell r="F1741">
            <v>18.05</v>
          </cell>
        </row>
        <row r="1742">
          <cell r="A1742">
            <v>200503</v>
          </cell>
          <cell r="B1742" t="str">
            <v>REVESTIMENTO C/LITOCERAMICA</v>
          </cell>
          <cell r="C1742" t="str">
            <v>m2</v>
          </cell>
          <cell r="D1742">
            <v>28.16</v>
          </cell>
          <cell r="E1742">
            <v>18.05</v>
          </cell>
          <cell r="F1742">
            <v>46.21</v>
          </cell>
        </row>
        <row r="1743">
          <cell r="A1743">
            <v>200504</v>
          </cell>
          <cell r="B1743" t="str">
            <v>REBOCO PAULISTA A13 (1 CALH:3 ARMLC+100kgCI/M3)</v>
          </cell>
          <cell r="C1743" t="str">
            <v>m2</v>
          </cell>
          <cell r="D1743">
            <v>5.69</v>
          </cell>
          <cell r="E1743">
            <v>12.25</v>
          </cell>
          <cell r="F1743">
            <v>17.940000000000001</v>
          </cell>
        </row>
        <row r="1744">
          <cell r="A1744">
            <v>200505</v>
          </cell>
          <cell r="B1744" t="str">
            <v>REB.PAULISTA C/IMPERM.A-15 (1CI:4ARMLC+5% IMPXCI)</v>
          </cell>
          <cell r="C1744" t="str">
            <v>m2</v>
          </cell>
          <cell r="D1744">
            <v>6.4</v>
          </cell>
          <cell r="E1744">
            <v>12.25</v>
          </cell>
          <cell r="F1744">
            <v>18.649999999999999</v>
          </cell>
        </row>
        <row r="1745">
          <cell r="A1745">
            <v>200506</v>
          </cell>
          <cell r="B1745" t="str">
            <v>CHAPISCO GROSSO</v>
          </cell>
          <cell r="C1745" t="str">
            <v>m2</v>
          </cell>
          <cell r="D1745">
            <v>3.95</v>
          </cell>
          <cell r="E1745">
            <v>5.52</v>
          </cell>
          <cell r="F1745">
            <v>9.4700000000000006</v>
          </cell>
        </row>
        <row r="1746">
          <cell r="A1746">
            <v>201001</v>
          </cell>
          <cell r="B1746" t="str">
            <v>REVESTIMENTO COM ARGAMASSA DE AREIA DE QUARTZO</v>
          </cell>
          <cell r="C1746" t="str">
            <v>m2</v>
          </cell>
          <cell r="D1746">
            <v>42</v>
          </cell>
          <cell r="E1746">
            <v>0</v>
          </cell>
          <cell r="F1746">
            <v>42</v>
          </cell>
        </row>
        <row r="1747">
          <cell r="A1747">
            <v>201002</v>
          </cell>
          <cell r="B1747" t="str">
            <v>PASTILHA DE PORCELANA COM PASTA COLANTE</v>
          </cell>
          <cell r="C1747" t="str">
            <v>m2</v>
          </cell>
          <cell r="D1747">
            <v>105.64</v>
          </cell>
          <cell r="E1747">
            <v>10.76</v>
          </cell>
          <cell r="F1747">
            <v>116.4</v>
          </cell>
        </row>
        <row r="1748">
          <cell r="A1748">
            <v>201003</v>
          </cell>
          <cell r="B1748" t="str">
            <v>PASTILHA PORCELANA C/ARGAMASSA FLEXIVEL</v>
          </cell>
          <cell r="C1748" t="str">
            <v>m2</v>
          </cell>
          <cell r="D1748">
            <v>109.56</v>
          </cell>
          <cell r="E1748">
            <v>10.76</v>
          </cell>
          <cell r="F1748">
            <v>120.32</v>
          </cell>
        </row>
        <row r="1749">
          <cell r="A1749">
            <v>201201</v>
          </cell>
          <cell r="B1749" t="str">
            <v>REVESTIMENTO COM PEDRA SAO THOME</v>
          </cell>
          <cell r="C1749" t="str">
            <v>m2</v>
          </cell>
          <cell r="D1749">
            <v>84.39</v>
          </cell>
          <cell r="E1749">
            <v>15.59</v>
          </cell>
          <cell r="F1749">
            <v>99.98</v>
          </cell>
        </row>
        <row r="1750">
          <cell r="A1750">
            <v>201202</v>
          </cell>
          <cell r="B1750" t="str">
            <v>REVESTIMENTO DE MARMORE PADRONIZADO</v>
          </cell>
          <cell r="C1750" t="str">
            <v>m2</v>
          </cell>
          <cell r="D1750">
            <v>95.88</v>
          </cell>
          <cell r="E1750">
            <v>15.59</v>
          </cell>
          <cell r="F1750">
            <v>111.47</v>
          </cell>
        </row>
        <row r="1751">
          <cell r="A1751">
            <v>201302</v>
          </cell>
          <cell r="B1751" t="str">
            <v>REVESTIMENTO COM CERÂMICA</v>
          </cell>
          <cell r="C1751" t="str">
            <v>m2</v>
          </cell>
          <cell r="D1751">
            <v>25.01</v>
          </cell>
          <cell r="E1751">
            <v>16.41</v>
          </cell>
          <cell r="F1751">
            <v>41.42</v>
          </cell>
        </row>
        <row r="1752">
          <cell r="A1752">
            <v>201304</v>
          </cell>
          <cell r="B1752" t="str">
            <v>REVESTIMENTO COM LAMINADO MELAMÍNICO SOBRE EMBOÇO 1:3</v>
          </cell>
          <cell r="C1752" t="str">
            <v>m2</v>
          </cell>
          <cell r="D1752">
            <v>42.67</v>
          </cell>
          <cell r="E1752">
            <v>12.94</v>
          </cell>
          <cell r="F1752">
            <v>55.61</v>
          </cell>
        </row>
        <row r="1753">
          <cell r="A1753">
            <v>201305</v>
          </cell>
          <cell r="B1753" t="str">
            <v>REJUNTAMENTO C/CIMENTO-COLA PRE-MOL</v>
          </cell>
          <cell r="C1753" t="str">
            <v>m</v>
          </cell>
          <cell r="D1753">
            <v>0.08</v>
          </cell>
          <cell r="E1753">
            <v>0.7</v>
          </cell>
          <cell r="F1753">
            <v>0.78</v>
          </cell>
        </row>
        <row r="1754">
          <cell r="A1754">
            <v>201306</v>
          </cell>
          <cell r="B1754" t="str">
            <v>REJUNTAMENTO C/MASSA PLÁSTICA - PRE MOL.</v>
          </cell>
          <cell r="C1754" t="str">
            <v>m</v>
          </cell>
          <cell r="D1754">
            <v>0.37</v>
          </cell>
          <cell r="E1754">
            <v>0.7</v>
          </cell>
          <cell r="F1754">
            <v>1.07</v>
          </cell>
        </row>
        <row r="1755">
          <cell r="A1755">
            <v>201371</v>
          </cell>
          <cell r="B1755" t="str">
            <v>REVESTIMENTO COM BARITA - RX GABINETE MÉDICO</v>
          </cell>
          <cell r="C1755" t="str">
            <v>m2</v>
          </cell>
          <cell r="D1755">
            <v>57.5</v>
          </cell>
          <cell r="E1755">
            <v>18.16</v>
          </cell>
          <cell r="F1755">
            <v>75.66</v>
          </cell>
        </row>
        <row r="1756">
          <cell r="A1756">
            <v>201401</v>
          </cell>
          <cell r="B1756" t="str">
            <v>BARRA LISA (1CI:4ARMLC+5%IMP.X CI) C/OXIDO FERRO</v>
          </cell>
          <cell r="C1756" t="str">
            <v>m2</v>
          </cell>
          <cell r="D1756">
            <v>8.77</v>
          </cell>
          <cell r="E1756">
            <v>15.9</v>
          </cell>
          <cell r="F1756">
            <v>24.67</v>
          </cell>
        </row>
        <row r="1757">
          <cell r="A1757">
            <v>201402</v>
          </cell>
          <cell r="B1757" t="str">
            <v>REVESTIMENTO COM BARITA - RX GABINETE ODONTOLÓGICO</v>
          </cell>
          <cell r="C1757" t="str">
            <v>m2</v>
          </cell>
          <cell r="D1757">
            <v>46</v>
          </cell>
          <cell r="E1757">
            <v>18.16</v>
          </cell>
          <cell r="F1757">
            <v>64.16</v>
          </cell>
        </row>
        <row r="1758">
          <cell r="A1758">
            <v>201410</v>
          </cell>
          <cell r="B1758" t="str">
            <v>MOLDURA TIPO "U" INVERTIDO EM ARGAMASSA COM 2CM DE ESPESSURA TIPO
PINGADEIRA EM MURO/PLATIBANDA ( A PARTE VERTICAL DESCE 2,5CM)</v>
          </cell>
          <cell r="C1758" t="str">
            <v>m2</v>
          </cell>
          <cell r="D1758">
            <v>11.25</v>
          </cell>
          <cell r="E1758">
            <v>29.77</v>
          </cell>
          <cell r="F1758">
            <v>41.02</v>
          </cell>
        </row>
        <row r="1759">
          <cell r="A1759">
            <v>183</v>
          </cell>
          <cell r="B1759" t="str">
            <v>FORROS</v>
          </cell>
        </row>
        <row r="1760">
          <cell r="A1760">
            <v>210000</v>
          </cell>
          <cell r="B1760" t="str">
            <v>FORROS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210101</v>
          </cell>
          <cell r="B1761" t="str">
            <v>CHAPISCO EM FORRO (1CI: 3 ARG)</v>
          </cell>
          <cell r="C1761" t="str">
            <v>m2</v>
          </cell>
          <cell r="D1761">
            <v>1.74</v>
          </cell>
          <cell r="E1761">
            <v>3.05</v>
          </cell>
          <cell r="F1761">
            <v>4.79</v>
          </cell>
        </row>
        <row r="1762">
          <cell r="A1762">
            <v>210102</v>
          </cell>
          <cell r="B1762" t="str">
            <v>CHAPISCO ROLADO ( 1CIM:3 ARML)+(1 COLA:10 CIM)</v>
          </cell>
          <cell r="C1762" t="str">
            <v>m2</v>
          </cell>
          <cell r="D1762">
            <v>1.9</v>
          </cell>
          <cell r="E1762">
            <v>0.77</v>
          </cell>
          <cell r="F1762">
            <v>2.67</v>
          </cell>
        </row>
        <row r="1763">
          <cell r="A1763">
            <v>210201</v>
          </cell>
          <cell r="B1763" t="str">
            <v>EMBOCO EM FORRO (1 CALH:4 ARML+150 KG CI/M3)</v>
          </cell>
          <cell r="C1763" t="str">
            <v>m2</v>
          </cell>
          <cell r="D1763">
            <v>5.4</v>
          </cell>
          <cell r="E1763">
            <v>11.18</v>
          </cell>
          <cell r="F1763">
            <v>16.579999999999998</v>
          </cell>
        </row>
        <row r="1764">
          <cell r="A1764">
            <v>210301</v>
          </cell>
          <cell r="B1764" t="str">
            <v>REBOCO FINO EM FORRO (1 CALH:4 ARFC+100 KG CI/M3)</v>
          </cell>
          <cell r="C1764" t="str">
            <v>m2</v>
          </cell>
          <cell r="D1764">
            <v>1.41</v>
          </cell>
          <cell r="E1764">
            <v>13.03</v>
          </cell>
          <cell r="F1764">
            <v>14.44</v>
          </cell>
        </row>
        <row r="1765">
          <cell r="A1765">
            <v>210401</v>
          </cell>
          <cell r="B1765" t="str">
            <v>REBOCO PAULISTA EM FORRO(1CALH:4ARML+150KG CI/M3)</v>
          </cell>
          <cell r="C1765" t="str">
            <v>m2</v>
          </cell>
          <cell r="D1765">
            <v>6.76</v>
          </cell>
          <cell r="E1765">
            <v>14.89</v>
          </cell>
          <cell r="F1765">
            <v>21.65</v>
          </cell>
        </row>
        <row r="1766">
          <cell r="A1766">
            <v>210460</v>
          </cell>
          <cell r="B1766" t="str">
            <v>FORRO DE PVC COM ESTRUTURA EM METALON PINTADA COM TINTA ALQUÍDICA D.F.</v>
          </cell>
          <cell r="C1766" t="str">
            <v>m2</v>
          </cell>
          <cell r="D1766">
            <v>26.54</v>
          </cell>
          <cell r="E1766">
            <v>6.44</v>
          </cell>
          <cell r="F1766">
            <v>32.979999999999997</v>
          </cell>
        </row>
        <row r="1767">
          <cell r="A1767">
            <v>210461</v>
          </cell>
          <cell r="B1767" t="str">
            <v>FORRO DE PVC SEM ESTRUTURA DE METALON (COM REPINTURA DA ESTRUTURA COM
TINTA ALQUÍDICA D.F.)</v>
          </cell>
          <cell r="C1767" t="str">
            <v>m2</v>
          </cell>
          <cell r="D1767">
            <v>13.25</v>
          </cell>
          <cell r="E1767">
            <v>6.44</v>
          </cell>
          <cell r="F1767">
            <v>19.690000000000001</v>
          </cell>
        </row>
        <row r="1768">
          <cell r="A1768">
            <v>210498</v>
          </cell>
          <cell r="B1768" t="str">
            <v>FORRO DE GESSO ACARTONADO PARA ÁREAS SECAS ESPESSURA DE 12,5MM</v>
          </cell>
          <cell r="C1768" t="str">
            <v>m2</v>
          </cell>
          <cell r="D1768">
            <v>45</v>
          </cell>
          <cell r="E1768">
            <v>0</v>
          </cell>
          <cell r="F1768">
            <v>45</v>
          </cell>
        </row>
        <row r="1769">
          <cell r="A1769">
            <v>210501</v>
          </cell>
          <cell r="B1769" t="str">
            <v>FORRO DE GESSO COMUM</v>
          </cell>
          <cell r="C1769" t="str">
            <v>m2</v>
          </cell>
          <cell r="D1769">
            <v>22</v>
          </cell>
          <cell r="E1769">
            <v>0</v>
          </cell>
          <cell r="F1769">
            <v>22</v>
          </cell>
        </row>
        <row r="1770">
          <cell r="A1770">
            <v>210505</v>
          </cell>
          <cell r="B1770" t="str">
            <v>MOLDURA PARA FORRO DE GESSO COMUM 5 CM</v>
          </cell>
          <cell r="C1770" t="str">
            <v>m</v>
          </cell>
          <cell r="D1770">
            <v>12</v>
          </cell>
          <cell r="E1770">
            <v>0</v>
          </cell>
          <cell r="F1770">
            <v>12</v>
          </cell>
        </row>
        <row r="1771">
          <cell r="A1771">
            <v>210506</v>
          </cell>
          <cell r="B1771" t="str">
            <v>TABICA PARA FORRO DE GESSO COMUM</v>
          </cell>
          <cell r="C1771" t="str">
            <v>m</v>
          </cell>
          <cell r="D1771">
            <v>12</v>
          </cell>
          <cell r="E1771">
            <v>0</v>
          </cell>
          <cell r="F1771">
            <v>12</v>
          </cell>
        </row>
        <row r="1772">
          <cell r="A1772">
            <v>210515</v>
          </cell>
          <cell r="B1772" t="str">
            <v>GESSO CORRIDO EM TETO</v>
          </cell>
          <cell r="C1772" t="str">
            <v>m2</v>
          </cell>
          <cell r="D1772">
            <v>2.88</v>
          </cell>
          <cell r="E1772">
            <v>8.65</v>
          </cell>
          <cell r="F1772">
            <v>11.53</v>
          </cell>
        </row>
        <row r="1773">
          <cell r="A1773">
            <v>210702</v>
          </cell>
          <cell r="B1773" t="str">
            <v>FORRO PAULISTA DE CEDRINHO (1ª QUALIDADE)</v>
          </cell>
          <cell r="C1773" t="str">
            <v>m2</v>
          </cell>
          <cell r="D1773">
            <v>77.22</v>
          </cell>
          <cell r="E1773">
            <v>22.7</v>
          </cell>
          <cell r="F1773">
            <v>99.92</v>
          </cell>
        </row>
        <row r="1774">
          <cell r="A1774">
            <v>184</v>
          </cell>
          <cell r="B1774" t="str">
            <v>REVESTIMENTO DE PISO</v>
          </cell>
        </row>
        <row r="1775">
          <cell r="A1775">
            <v>220000</v>
          </cell>
          <cell r="B1775" t="str">
            <v>REVESTIMENTO DE PISO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220001</v>
          </cell>
          <cell r="B1776" t="str">
            <v>FITA ANTIDERRAPANTE PARA ÁREAS INTERNAS E EXTERNAS - ALTO TRÁFEGO - USO
GERAL</v>
          </cell>
          <cell r="C1776" t="str">
            <v>m</v>
          </cell>
          <cell r="D1776">
            <v>9.8000000000000007</v>
          </cell>
          <cell r="E1776">
            <v>0.93</v>
          </cell>
          <cell r="F1776">
            <v>10.73</v>
          </cell>
        </row>
        <row r="1777">
          <cell r="A1777">
            <v>220050</v>
          </cell>
          <cell r="B1777" t="str">
            <v>LASTRO DE CONCRETO REGULARIZADO SEM IMPERMEAB. 1:3:6 ESP= 5CM (BASE)</v>
          </cell>
          <cell r="C1777" t="str">
            <v>m2</v>
          </cell>
          <cell r="D1777">
            <v>10.97</v>
          </cell>
          <cell r="E1777">
            <v>6.59</v>
          </cell>
          <cell r="F1777">
            <v>17.559999999999999</v>
          </cell>
        </row>
        <row r="1778">
          <cell r="A1778">
            <v>220053</v>
          </cell>
          <cell r="B1778" t="str">
            <v>REGULARIZAÇAO DE PISO/LAJE/ BASE PARA TINTA EPÓXI (1:3) e=2 CM</v>
          </cell>
          <cell r="C1778" t="str">
            <v>m2</v>
          </cell>
          <cell r="D1778">
            <v>6.72</v>
          </cell>
          <cell r="E1778">
            <v>6.42</v>
          </cell>
          <cell r="F1778">
            <v>13.14</v>
          </cell>
        </row>
        <row r="1779">
          <cell r="A1779">
            <v>220058</v>
          </cell>
          <cell r="B1779" t="str">
            <v>PISO LAMINADO COM CONCRETO 20MPA E=5CM</v>
          </cell>
          <cell r="C1779" t="str">
            <v>m2</v>
          </cell>
          <cell r="D1779">
            <v>21.33</v>
          </cell>
          <cell r="E1779">
            <v>8.75</v>
          </cell>
          <cell r="F1779">
            <v>30.08</v>
          </cell>
        </row>
        <row r="1780">
          <cell r="A1780">
            <v>220059</v>
          </cell>
          <cell r="B1780" t="str">
            <v>PISO LAMINADO COM CONCRETO USINADO 20MPA E=5CM</v>
          </cell>
          <cell r="C1780" t="str">
            <v>m2</v>
          </cell>
          <cell r="D1780">
            <v>23.78</v>
          </cell>
          <cell r="E1780">
            <v>6.37</v>
          </cell>
          <cell r="F1780">
            <v>30.15</v>
          </cell>
        </row>
        <row r="1781">
          <cell r="A1781">
            <v>220060</v>
          </cell>
          <cell r="B1781" t="str">
            <v>PISO LAMINADO COM CONCRETO 20MPA E=7CM</v>
          </cell>
          <cell r="C1781" t="str">
            <v>m2</v>
          </cell>
          <cell r="D1781">
            <v>26.41</v>
          </cell>
          <cell r="E1781">
            <v>10.7</v>
          </cell>
          <cell r="F1781">
            <v>37.11</v>
          </cell>
        </row>
        <row r="1782">
          <cell r="A1782">
            <v>220061</v>
          </cell>
          <cell r="B1782" t="str">
            <v>PISO LAMINADO COM CONCRETO USINADO 20MPA E=7 CM</v>
          </cell>
          <cell r="C1782" t="str">
            <v>m2</v>
          </cell>
          <cell r="D1782">
            <v>29.83</v>
          </cell>
          <cell r="E1782">
            <v>7.37</v>
          </cell>
          <cell r="F1782">
            <v>37.200000000000003</v>
          </cell>
        </row>
        <row r="1783">
          <cell r="A1783">
            <v>220100</v>
          </cell>
          <cell r="B1783" t="str">
            <v>PASSEIO PROTECAO EM CONC.DESEMPEN.5 CM 1:2,5:3,5 ( INCLUSO ESPELHO DE 30CM/
ESCAVAÇÃO/REATERRO/APILOAMENTO/ATERRO INTERNO)</v>
          </cell>
          <cell r="C1783" t="str">
            <v>m2</v>
          </cell>
          <cell r="D1783">
            <v>25.98</v>
          </cell>
          <cell r="E1783">
            <v>25.42</v>
          </cell>
          <cell r="F1783">
            <v>51.4</v>
          </cell>
        </row>
        <row r="1784">
          <cell r="A1784">
            <v>220101</v>
          </cell>
          <cell r="B1784" t="str">
            <v>LASTRO DE CONCRETO REGULARIZADO IMPERMEABILIZADO 1:3:6 ESP=5CM (BASE)</v>
          </cell>
          <cell r="C1784" t="str">
            <v>m2</v>
          </cell>
          <cell r="D1784">
            <v>14.64</v>
          </cell>
          <cell r="E1784">
            <v>7.14</v>
          </cell>
          <cell r="F1784">
            <v>21.78</v>
          </cell>
        </row>
        <row r="1785">
          <cell r="A1785">
            <v>220102</v>
          </cell>
          <cell r="B1785" t="str">
            <v>PISO CONCRETO DESEMPENADO ESPESSURA = 5 CM  1:2,5:3,5</v>
          </cell>
          <cell r="C1785" t="str">
            <v>m2</v>
          </cell>
          <cell r="D1785">
            <v>12.49</v>
          </cell>
          <cell r="E1785">
            <v>8.2799999999999994</v>
          </cell>
          <cell r="F1785">
            <v>20.77</v>
          </cell>
        </row>
        <row r="1786">
          <cell r="A1786">
            <v>220103</v>
          </cell>
          <cell r="B1786" t="str">
            <v>CONC.ARM.ESP.=20CM BAIA TERM.RODOVIARIO 30MPA(3X3 M)COMP./S.LEITO</v>
          </cell>
          <cell r="C1786" t="str">
            <v>m2</v>
          </cell>
          <cell r="D1786">
            <v>112.38</v>
          </cell>
          <cell r="E1786">
            <v>48.72</v>
          </cell>
          <cell r="F1786">
            <v>161.1</v>
          </cell>
        </row>
        <row r="1787">
          <cell r="A1787">
            <v>220104</v>
          </cell>
          <cell r="B1787" t="str">
            <v>PISO EM CONCRETO DESEMPENADO ESPESSURA = 7 CM  1:2,5:3,5</v>
          </cell>
          <cell r="C1787" t="str">
            <v>m2</v>
          </cell>
          <cell r="D1787">
            <v>16.82</v>
          </cell>
          <cell r="E1787">
            <v>12.25</v>
          </cell>
          <cell r="F1787">
            <v>29.07</v>
          </cell>
        </row>
        <row r="1788">
          <cell r="A1788">
            <v>220105</v>
          </cell>
          <cell r="B1788" t="str">
            <v>PISO CONC.POLIDO e=2,0 CM (1:2:2,5) E JUNTA PL AST.17MM</v>
          </cell>
          <cell r="C1788" t="str">
            <v>m2</v>
          </cell>
          <cell r="D1788">
            <v>16.14</v>
          </cell>
          <cell r="E1788">
            <v>11.7</v>
          </cell>
          <cell r="F1788">
            <v>27.84</v>
          </cell>
        </row>
        <row r="1789">
          <cell r="A1789">
            <v>220107</v>
          </cell>
          <cell r="B1789" t="str">
            <v>LASTRO DE BRITA PARA PISO - (OBRAS CIVIS)</v>
          </cell>
          <cell r="C1789" t="str">
            <v>m3</v>
          </cell>
          <cell r="D1789">
            <v>105.44</v>
          </cell>
          <cell r="E1789">
            <v>16.54</v>
          </cell>
          <cell r="F1789">
            <v>121.98</v>
          </cell>
        </row>
        <row r="1790">
          <cell r="A1790">
            <v>220108</v>
          </cell>
          <cell r="B1790" t="str">
            <v>PISO CONCRETO SEMI POLIDO COM LASTRO (BASE) E=7,0 CM</v>
          </cell>
          <cell r="C1790" t="str">
            <v>m2</v>
          </cell>
          <cell r="D1790">
            <v>34</v>
          </cell>
          <cell r="E1790">
            <v>16.07</v>
          </cell>
          <cell r="F1790">
            <v>50.07</v>
          </cell>
        </row>
        <row r="1791">
          <cell r="A1791">
            <v>220109</v>
          </cell>
          <cell r="B1791" t="str">
            <v>CONCRETO DESEMPENADO PARA QUADRA COM LASTRO E=7,0 CM</v>
          </cell>
          <cell r="C1791" t="str">
            <v>m2</v>
          </cell>
          <cell r="D1791">
            <v>20.329999999999998</v>
          </cell>
          <cell r="E1791">
            <v>16.07</v>
          </cell>
          <cell r="F1791">
            <v>36.4</v>
          </cell>
        </row>
        <row r="1792">
          <cell r="A1792">
            <v>220111</v>
          </cell>
          <cell r="B1792" t="str">
            <v>RODAPE DE CONCRETO POLIDO 7 CM CANTO VIVO</v>
          </cell>
          <cell r="C1792" t="str">
            <v>M</v>
          </cell>
          <cell r="D1792">
            <v>5.53</v>
          </cell>
          <cell r="E1792">
            <v>3.36</v>
          </cell>
          <cell r="F1792">
            <v>8.89</v>
          </cell>
        </row>
        <row r="1793">
          <cell r="A1793">
            <v>220112</v>
          </cell>
          <cell r="B1793" t="str">
            <v>PISO CIMENTADO C/RESINA SINTÉTICA E=1CM (1 CI:3 ARMG))</v>
          </cell>
          <cell r="C1793" t="str">
            <v>m2</v>
          </cell>
          <cell r="D1793">
            <v>7.07</v>
          </cell>
          <cell r="E1793">
            <v>8.9700000000000006</v>
          </cell>
          <cell r="F1793">
            <v>16.04</v>
          </cell>
        </row>
        <row r="1794">
          <cell r="A1794">
            <v>220113</v>
          </cell>
          <cell r="B1794" t="str">
            <v>CHAPISCO ADESIVO S/PISO C/RESINA SINTÉTICA E=5 MM ( 1CI:1,5 ARMG)</v>
          </cell>
          <cell r="C1794" t="str">
            <v>m2</v>
          </cell>
          <cell r="D1794">
            <v>3.72</v>
          </cell>
          <cell r="E1794">
            <v>1.36</v>
          </cell>
          <cell r="F1794">
            <v>5.08</v>
          </cell>
        </row>
        <row r="1795">
          <cell r="A1795">
            <v>220114</v>
          </cell>
          <cell r="B1795" t="str">
            <v>CONC.DEMP.5CM C/JUNTA SX.ROLADO-10CM-1:2,5:3,5</v>
          </cell>
          <cell r="C1795" t="str">
            <v>m2</v>
          </cell>
          <cell r="D1795">
            <v>13.64</v>
          </cell>
          <cell r="E1795">
            <v>16.13</v>
          </cell>
          <cell r="F1795">
            <v>29.77</v>
          </cell>
        </row>
        <row r="1796">
          <cell r="A1796">
            <v>220201</v>
          </cell>
          <cell r="B1796" t="str">
            <v>CIMENT.LISO IMP.NATURAL E=2CM C/JUNTA PL.1CI:3ARMG</v>
          </cell>
          <cell r="C1796" t="str">
            <v>m2</v>
          </cell>
          <cell r="D1796">
            <v>8.1199999999999992</v>
          </cell>
          <cell r="E1796">
            <v>9.24</v>
          </cell>
          <cell r="F1796">
            <v>17.36</v>
          </cell>
        </row>
        <row r="1797">
          <cell r="A1797">
            <v>220202</v>
          </cell>
          <cell r="B1797" t="str">
            <v>CIMENT.RUST.IMP.NATURAL E=.2CM C/JUNTA PL.1CI:3ARMG</v>
          </cell>
          <cell r="C1797" t="str">
            <v>m2</v>
          </cell>
          <cell r="D1797">
            <v>8.1199999999999992</v>
          </cell>
          <cell r="E1797">
            <v>11.7</v>
          </cell>
          <cell r="F1797">
            <v>19.82</v>
          </cell>
        </row>
        <row r="1798">
          <cell r="A1798">
            <v>220301</v>
          </cell>
          <cell r="B1798" t="str">
            <v>CIMENT.RUSTICO E=2CM C/JUNTA PLAST.1 CI:3 ARMG</v>
          </cell>
          <cell r="C1798" t="str">
            <v>m2</v>
          </cell>
          <cell r="D1798">
            <v>7.44</v>
          </cell>
          <cell r="E1798">
            <v>11.7</v>
          </cell>
          <cell r="F1798">
            <v>19.14</v>
          </cell>
        </row>
        <row r="1799">
          <cell r="A1799">
            <v>220302</v>
          </cell>
          <cell r="B1799" t="str">
            <v>PISO CIMENTADO RUSTICO ESP=2 CM SEM JUNTA (1CI:3ARMG)</v>
          </cell>
          <cell r="C1799" t="str">
            <v>m2</v>
          </cell>
          <cell r="D1799">
            <v>6.72</v>
          </cell>
          <cell r="E1799">
            <v>11.7</v>
          </cell>
          <cell r="F1799">
            <v>18.420000000000002</v>
          </cell>
        </row>
        <row r="1800">
          <cell r="A1800">
            <v>220309</v>
          </cell>
          <cell r="B1800" t="str">
            <v>PISO EM CERÂMICA PEI MAIOR OU IGUAL A 4 COM CONTRA PISO (1CI:3ARML) E
ARGAMASSA COLANTE</v>
          </cell>
          <cell r="C1800" t="str">
            <v>m2</v>
          </cell>
          <cell r="D1800">
            <v>30.59</v>
          </cell>
          <cell r="E1800">
            <v>17.98</v>
          </cell>
          <cell r="F1800">
            <v>48.57</v>
          </cell>
        </row>
        <row r="1801">
          <cell r="A1801">
            <v>220310</v>
          </cell>
          <cell r="B1801" t="str">
            <v>RODAPÉ DE CERÂMICA  COM ARGAMASSA COLANTE</v>
          </cell>
          <cell r="C1801" t="str">
            <v>m</v>
          </cell>
          <cell r="D1801">
            <v>1.67</v>
          </cell>
          <cell r="E1801">
            <v>4.26</v>
          </cell>
          <cell r="F1801">
            <v>5.93</v>
          </cell>
        </row>
        <row r="1802">
          <cell r="A1802">
            <v>220311</v>
          </cell>
          <cell r="B1802" t="str">
            <v>CERÂMICA ANTIDERRAPANTE PEI MAIOR OU IGUAL A 4 COM CONTRA PISO (1CI:3ARML) E
ARGAMASSA COLANTE</v>
          </cell>
          <cell r="C1802" t="str">
            <v>m2</v>
          </cell>
          <cell r="D1802">
            <v>30.89</v>
          </cell>
          <cell r="E1802">
            <v>17.98</v>
          </cell>
          <cell r="F1802">
            <v>48.87</v>
          </cell>
        </row>
        <row r="1803">
          <cell r="A1803">
            <v>220312</v>
          </cell>
          <cell r="B1803" t="str">
            <v>RODAPÉ DE CERÂMICA ANTIDERRAPANTE COM ARGAMASSA COLANTE</v>
          </cell>
          <cell r="C1803" t="str">
            <v>m</v>
          </cell>
          <cell r="D1803">
            <v>1.69</v>
          </cell>
          <cell r="E1803">
            <v>4.26</v>
          </cell>
          <cell r="F1803">
            <v>5.95</v>
          </cell>
        </row>
        <row r="1804">
          <cell r="A1804">
            <v>220401</v>
          </cell>
          <cell r="B1804" t="str">
            <v>PISO DE ARDOSIA SERRADO COM CONTRAPISO (1CI:3ARML)</v>
          </cell>
          <cell r="C1804" t="str">
            <v>m2</v>
          </cell>
          <cell r="D1804">
            <v>33.5</v>
          </cell>
          <cell r="E1804">
            <v>17.98</v>
          </cell>
          <cell r="F1804">
            <v>51.48</v>
          </cell>
        </row>
        <row r="1805">
          <cell r="A1805">
            <v>220402</v>
          </cell>
          <cell r="B1805" t="str">
            <v>RODAPE DE ARDOSIA</v>
          </cell>
          <cell r="C1805" t="str">
            <v>m</v>
          </cell>
          <cell r="D1805">
            <v>2.35</v>
          </cell>
          <cell r="E1805">
            <v>7.04</v>
          </cell>
          <cell r="F1805">
            <v>9.39</v>
          </cell>
        </row>
        <row r="1806">
          <cell r="A1806">
            <v>220403</v>
          </cell>
          <cell r="B1806" t="str">
            <v>PISO ARENITO SERRADO (PEDRA DE PIRENÓPOLIS ASSENTADA EM BARRO E REJUNTE
COM ARGAMASSA)</v>
          </cell>
          <cell r="C1806" t="str">
            <v>m2</v>
          </cell>
          <cell r="D1806">
            <v>57.56</v>
          </cell>
          <cell r="E1806">
            <v>22.7</v>
          </cell>
          <cell r="F1806">
            <v>80.260000000000005</v>
          </cell>
        </row>
        <row r="1807">
          <cell r="A1807">
            <v>220802</v>
          </cell>
          <cell r="B1807" t="str">
            <v>RODAPE DE MADEIRA</v>
          </cell>
          <cell r="C1807" t="str">
            <v>m</v>
          </cell>
          <cell r="D1807">
            <v>16.510000000000002</v>
          </cell>
          <cell r="E1807">
            <v>8.2100000000000009</v>
          </cell>
          <cell r="F1807">
            <v>24.72</v>
          </cell>
        </row>
        <row r="1808">
          <cell r="A1808">
            <v>220901</v>
          </cell>
          <cell r="B1808" t="str">
            <v>CIMENT.LISO C/OX.FERRO E=2 CM C/JUNTA PL.1CI:3ARMG</v>
          </cell>
          <cell r="C1808" t="str">
            <v>m2</v>
          </cell>
          <cell r="D1808">
            <v>9.07</v>
          </cell>
          <cell r="E1808">
            <v>9.24</v>
          </cell>
          <cell r="F1808">
            <v>18.309999999999999</v>
          </cell>
        </row>
        <row r="1809">
          <cell r="A1809">
            <v>220902</v>
          </cell>
          <cell r="B1809" t="str">
            <v>RODAPE DE MASSA (ICI:3 ARMG)</v>
          </cell>
          <cell r="C1809" t="str">
            <v>m</v>
          </cell>
          <cell r="D1809">
            <v>0.83</v>
          </cell>
          <cell r="E1809">
            <v>5.33</v>
          </cell>
          <cell r="F1809">
            <v>6.16</v>
          </cell>
        </row>
        <row r="1810">
          <cell r="A1810">
            <v>220903</v>
          </cell>
          <cell r="B1810" t="str">
            <v>PISO FUNDIDO DE ALTA RESISTÊNCIA 8MM COM CONTRAPISO E=2CM (1CI:3ARML) E JUNTA
PLASTICA 27MM</v>
          </cell>
          <cell r="C1810" t="str">
            <v>m2</v>
          </cell>
          <cell r="D1810">
            <v>50.92</v>
          </cell>
          <cell r="E1810">
            <v>11.7</v>
          </cell>
          <cell r="F1810">
            <v>62.62</v>
          </cell>
        </row>
        <row r="1811">
          <cell r="A1811">
            <v>220904</v>
          </cell>
          <cell r="B1811" t="str">
            <v>RODAPÉ FUNDIDO DE ALTA RESISTÊNCIA 7 CM CANTO VIVO</v>
          </cell>
          <cell r="C1811" t="str">
            <v>m</v>
          </cell>
          <cell r="D1811">
            <v>15</v>
          </cell>
          <cell r="E1811">
            <v>0</v>
          </cell>
          <cell r="F1811">
            <v>15</v>
          </cell>
        </row>
        <row r="1812">
          <cell r="A1812">
            <v>220906</v>
          </cell>
          <cell r="B1812" t="str">
            <v>PISO EM PEDRA PORTUGUESA</v>
          </cell>
          <cell r="C1812" t="str">
            <v>m2</v>
          </cell>
          <cell r="D1812">
            <v>44.11</v>
          </cell>
          <cell r="E1812">
            <v>10.4</v>
          </cell>
          <cell r="F1812">
            <v>54.51</v>
          </cell>
        </row>
        <row r="1813">
          <cell r="A1813">
            <v>220907</v>
          </cell>
          <cell r="B1813" t="str">
            <v>PISO EM MARMORE COM CONTRAPISO (1CI:3ARML)</v>
          </cell>
          <cell r="C1813" t="str">
            <v>m2</v>
          </cell>
          <cell r="D1813">
            <v>95.25</v>
          </cell>
          <cell r="E1813">
            <v>22.75</v>
          </cell>
          <cell r="F1813">
            <v>118</v>
          </cell>
        </row>
        <row r="1814">
          <cell r="A1814">
            <v>220910</v>
          </cell>
          <cell r="B1814" t="str">
            <v>CONCR.SEIXO ROL.SEMI POLIDO 3CM(1:2:2,5) C/JUNTA 27MM</v>
          </cell>
          <cell r="C1814" t="str">
            <v>m2</v>
          </cell>
          <cell r="D1814">
            <v>19</v>
          </cell>
          <cell r="E1814">
            <v>28.93</v>
          </cell>
          <cell r="F1814">
            <v>47.93</v>
          </cell>
        </row>
        <row r="1815">
          <cell r="A1815">
            <v>220911</v>
          </cell>
          <cell r="B1815" t="str">
            <v>JUNTA/DILATACAO C/SEIXO ROLADO</v>
          </cell>
          <cell r="C1815" t="str">
            <v>m2</v>
          </cell>
          <cell r="D1815">
            <v>13.06</v>
          </cell>
          <cell r="E1815">
            <v>52.97</v>
          </cell>
          <cell r="F1815">
            <v>66.03</v>
          </cell>
        </row>
        <row r="1816">
          <cell r="A1816">
            <v>220912</v>
          </cell>
          <cell r="B1816" t="str">
            <v>ASSOALHO EM MADEIRA DE LEI COM CONTRAPISO (1CI:3ARML)</v>
          </cell>
          <cell r="C1816" t="str">
            <v>m2</v>
          </cell>
          <cell r="D1816">
            <v>204.51</v>
          </cell>
          <cell r="E1816">
            <v>41.91</v>
          </cell>
          <cell r="F1816">
            <v>246.42</v>
          </cell>
        </row>
        <row r="1817">
          <cell r="A1817">
            <v>220913</v>
          </cell>
          <cell r="B1817" t="str">
            <v>PISO EM GRANITO IMPERMEABILIZADO E COM CONTRAPISO (1CI:3ARML)</v>
          </cell>
          <cell r="C1817" t="str">
            <v>m2</v>
          </cell>
          <cell r="D1817">
            <v>102.75</v>
          </cell>
          <cell r="E1817">
            <v>23.1</v>
          </cell>
          <cell r="F1817">
            <v>125.85</v>
          </cell>
        </row>
        <row r="1818">
          <cell r="A1818">
            <v>220917</v>
          </cell>
          <cell r="B1818" t="str">
            <v>RODAPE DE GRANITO</v>
          </cell>
          <cell r="C1818" t="str">
            <v>m</v>
          </cell>
          <cell r="D1818">
            <v>13.71</v>
          </cell>
          <cell r="E1818">
            <v>7.04</v>
          </cell>
          <cell r="F1818">
            <v>20.75</v>
          </cell>
        </row>
        <row r="1819">
          <cell r="A1819">
            <v>220920</v>
          </cell>
          <cell r="B1819" t="str">
            <v>SOLEIRA EM GRANITO IMPERMEABILIZADA COM CONTRAPISO (1CI:3ARML)</v>
          </cell>
          <cell r="C1819" t="str">
            <v>m2</v>
          </cell>
          <cell r="D1819">
            <v>197.75</v>
          </cell>
          <cell r="E1819">
            <v>17.54</v>
          </cell>
          <cell r="F1819">
            <v>215.29</v>
          </cell>
        </row>
        <row r="1820">
          <cell r="A1820">
            <v>221000</v>
          </cell>
          <cell r="B1820" t="str">
            <v>BORRACHA ANTIDERRAPANTE  C/ CONTRAPISO (1CI:3ARML) E=2CM E NATA DE CIMENTO</v>
          </cell>
          <cell r="C1820" t="str">
            <v>m2</v>
          </cell>
          <cell r="D1820">
            <v>54.47</v>
          </cell>
          <cell r="E1820">
            <v>11.7</v>
          </cell>
          <cell r="F1820">
            <v>66.17</v>
          </cell>
        </row>
        <row r="1821">
          <cell r="A1821">
            <v>221001</v>
          </cell>
          <cell r="B1821" t="str">
            <v>PISO VINILICO COM CONTRAPISO (1CI:3ARML) E=2CM E NATA DE CIMENTO</v>
          </cell>
          <cell r="C1821" t="str">
            <v>m2</v>
          </cell>
          <cell r="D1821">
            <v>80.72</v>
          </cell>
          <cell r="E1821">
            <v>11.7</v>
          </cell>
          <cell r="F1821">
            <v>92.42</v>
          </cell>
        </row>
        <row r="1822">
          <cell r="A1822">
            <v>221002</v>
          </cell>
          <cell r="B1822" t="str">
            <v>RODAPE DE PLASTICO P/ PISO VINILICO/BORRACHA</v>
          </cell>
          <cell r="C1822" t="str">
            <v>m</v>
          </cell>
          <cell r="D1822">
            <v>9.5</v>
          </cell>
          <cell r="E1822">
            <v>0</v>
          </cell>
          <cell r="F1822">
            <v>9.5</v>
          </cell>
        </row>
        <row r="1823">
          <cell r="A1823">
            <v>221003</v>
          </cell>
          <cell r="B1823" t="str">
            <v>PISO VINÍLICO TRÁFEGO INTENSO COM CONTRAPISO (1CI:3ARML) E=2CM E NATA DE
CIMENTO</v>
          </cell>
          <cell r="C1823" t="str">
            <v>m2</v>
          </cell>
          <cell r="D1823">
            <v>91.22</v>
          </cell>
          <cell r="E1823">
            <v>11.7</v>
          </cell>
          <cell r="F1823">
            <v>102.92</v>
          </cell>
        </row>
        <row r="1824">
          <cell r="A1824">
            <v>221101</v>
          </cell>
          <cell r="B1824" t="str">
            <v>GRANITINA 8MM FUNDIDA COM CONTRAPISO (1CI:3ARML) E=2CM E JUNTA PLASTICA 27MM</v>
          </cell>
          <cell r="C1824" t="str">
            <v>m2</v>
          </cell>
          <cell r="D1824">
            <v>40.92</v>
          </cell>
          <cell r="E1824">
            <v>11.7</v>
          </cell>
          <cell r="F1824">
            <v>52.62</v>
          </cell>
        </row>
        <row r="1825">
          <cell r="A1825">
            <v>221102</v>
          </cell>
          <cell r="B1825" t="str">
            <v>RODAPÉ FUNDIDO DE GRANITINA 7CM</v>
          </cell>
          <cell r="C1825" t="str">
            <v>m</v>
          </cell>
          <cell r="D1825">
            <v>10</v>
          </cell>
          <cell r="E1825">
            <v>0</v>
          </cell>
          <cell r="F1825">
            <v>10</v>
          </cell>
        </row>
        <row r="1826">
          <cell r="A1826">
            <v>221104</v>
          </cell>
          <cell r="B1826" t="str">
            <v>RASPAGEM E APLICAÇÃO RESINA ACRÍLICA DUAS DEMÃOS</v>
          </cell>
          <cell r="C1826" t="str">
            <v>m2</v>
          </cell>
          <cell r="D1826">
            <v>15</v>
          </cell>
          <cell r="E1826">
            <v>0</v>
          </cell>
          <cell r="F1826">
            <v>15</v>
          </cell>
        </row>
        <row r="1827">
          <cell r="A1827">
            <v>221106</v>
          </cell>
          <cell r="B1827" t="str">
            <v>GRANITINA 8MM FUNDIDA COM CONTRAPISO (1CI:3ARML) E=2CM E JUNTA PLASTICA 27MM (
COM ÓXIDO DE FERRO)</v>
          </cell>
          <cell r="C1827" t="str">
            <v>m2</v>
          </cell>
          <cell r="D1827">
            <v>56.1</v>
          </cell>
          <cell r="E1827">
            <v>11.7</v>
          </cell>
          <cell r="F1827">
            <v>67.8</v>
          </cell>
        </row>
        <row r="1828">
          <cell r="A1828">
            <v>221107</v>
          </cell>
          <cell r="B1828" t="str">
            <v>DEGRAUS FUNDIDOS DE GRANITINA COM CONTRAPISO</v>
          </cell>
          <cell r="C1828" t="str">
            <v>M</v>
          </cell>
          <cell r="D1828">
            <v>35.53</v>
          </cell>
          <cell r="E1828">
            <v>8.81</v>
          </cell>
          <cell r="F1828">
            <v>44.34</v>
          </cell>
        </row>
        <row r="1829">
          <cell r="A1829">
            <v>221108</v>
          </cell>
          <cell r="B1829" t="str">
            <v>DEMARCACAO DE QUADRA C/PISO VINILICO</v>
          </cell>
          <cell r="C1829" t="str">
            <v>m</v>
          </cell>
          <cell r="D1829">
            <v>4.07</v>
          </cell>
          <cell r="E1829">
            <v>4.41</v>
          </cell>
          <cell r="F1829">
            <v>8.48</v>
          </cell>
        </row>
        <row r="1830">
          <cell r="A1830">
            <v>221109</v>
          </cell>
          <cell r="B1830" t="str">
            <v>TESTEIRA CANTONEIRA ALUMINIO</v>
          </cell>
          <cell r="C1830" t="str">
            <v>m</v>
          </cell>
          <cell r="D1830">
            <v>5.8</v>
          </cell>
          <cell r="E1830">
            <v>7.07</v>
          </cell>
          <cell r="F1830">
            <v>12.87</v>
          </cell>
        </row>
        <row r="1831">
          <cell r="A1831">
            <v>221120</v>
          </cell>
          <cell r="B1831" t="str">
            <v>PISO DE BORRACHA COLORIDO MODELO TÁTIL ( ALERTA OU DIRECIONAL) INCLUSO
CONTRAPISO (1CI:3ARML) C/ E=2CM E NATA DE CIMENTO</v>
          </cell>
          <cell r="C1831" t="str">
            <v>m2</v>
          </cell>
          <cell r="D1831">
            <v>85.15</v>
          </cell>
          <cell r="E1831">
            <v>15.56</v>
          </cell>
          <cell r="F1831">
            <v>100.71</v>
          </cell>
        </row>
        <row r="1832">
          <cell r="A1832">
            <v>221122</v>
          </cell>
          <cell r="B1832" t="str">
            <v>PISO DE BORRACHA COR PRETA MODELO TÁTIL ( ALERTA OU DIRECIONAL) INCLUSO
CONTRAPISO (1CI:3ARML) C/ E=2CM E NATA DE CIMENTO</v>
          </cell>
          <cell r="C1832" t="str">
            <v>m2</v>
          </cell>
          <cell r="D1832">
            <v>73.56</v>
          </cell>
          <cell r="E1832">
            <v>15.56</v>
          </cell>
          <cell r="F1832">
            <v>89.12</v>
          </cell>
        </row>
        <row r="1833">
          <cell r="A1833">
            <v>221124</v>
          </cell>
          <cell r="B1833" t="str">
            <v>PISO DE LADRILHO HIDRÁULICO COR NATURAL MODELO TÁTIL ( ALERTA OU DIRECIONAL)
SEM LASTRO</v>
          </cell>
          <cell r="C1833" t="str">
            <v>m2</v>
          </cell>
          <cell r="D1833">
            <v>44.4</v>
          </cell>
          <cell r="E1833">
            <v>15.97</v>
          </cell>
          <cell r="F1833">
            <v>60.37</v>
          </cell>
        </row>
        <row r="1834">
          <cell r="A1834">
            <v>221126</v>
          </cell>
          <cell r="B1834" t="str">
            <v>PISO DE LADRILHO HIDRÁULICO COLORIDO MODELO TÁTIL ( ALERTA OU DIRECIONAL) SEM
LASTRO</v>
          </cell>
          <cell r="C1834" t="str">
            <v>m2</v>
          </cell>
          <cell r="D1834">
            <v>44.4</v>
          </cell>
          <cell r="E1834">
            <v>15.97</v>
          </cell>
          <cell r="F1834">
            <v>60.37</v>
          </cell>
        </row>
        <row r="1835">
          <cell r="A1835">
            <v>185</v>
          </cell>
          <cell r="B1835" t="str">
            <v>FERRAGENS</v>
          </cell>
        </row>
        <row r="1836">
          <cell r="A1836">
            <v>230000</v>
          </cell>
          <cell r="B1836" t="str">
            <v>FERRAGENS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230101</v>
          </cell>
          <cell r="B1837" t="str">
            <v>FECH.(ALAV.) LAFONTE 6236 E/8766- E17 IMAB OU EQUIV.</v>
          </cell>
          <cell r="C1837" t="str">
            <v>Un</v>
          </cell>
          <cell r="D1837">
            <v>97</v>
          </cell>
          <cell r="E1837">
            <v>13.95</v>
          </cell>
          <cell r="F1837">
            <v>110.95</v>
          </cell>
        </row>
        <row r="1838">
          <cell r="A1838">
            <v>230102</v>
          </cell>
          <cell r="B1838" t="str">
            <v>FECH.(ALAV.) LAFONTE 6236 I /8766- I18 IMAB OU EQUIV.</v>
          </cell>
          <cell r="C1838" t="str">
            <v>Un</v>
          </cell>
          <cell r="D1838">
            <v>82.51</v>
          </cell>
          <cell r="E1838">
            <v>13.95</v>
          </cell>
          <cell r="F1838">
            <v>96.46</v>
          </cell>
        </row>
        <row r="1839">
          <cell r="A1839">
            <v>230103</v>
          </cell>
          <cell r="B1839" t="str">
            <v>FECHADURA TIPO LIVRE OCUPADO (819 IMAB/719 LA FONTE) OU EQUIV.</v>
          </cell>
          <cell r="C1839" t="str">
            <v>Un</v>
          </cell>
          <cell r="D1839">
            <v>62</v>
          </cell>
          <cell r="E1839">
            <v>13.95</v>
          </cell>
          <cell r="F1839">
            <v>75.95</v>
          </cell>
        </row>
        <row r="1840">
          <cell r="A1840">
            <v>230104</v>
          </cell>
          <cell r="B1840" t="str">
            <v>FECH. TIPO BICO DE PAPAGAIO (1222 LAFONTE/1161 E - 30  IMAB) OU EQUIV.</v>
          </cell>
          <cell r="C1840" t="str">
            <v>Un</v>
          </cell>
          <cell r="D1840">
            <v>71.53</v>
          </cell>
          <cell r="E1840">
            <v>20.93</v>
          </cell>
          <cell r="F1840">
            <v>92.46</v>
          </cell>
        </row>
        <row r="1841">
          <cell r="A1841">
            <v>230105</v>
          </cell>
          <cell r="B1841" t="str">
            <v>FECH.(ALAV.) LAFONTE 6236 B/8766 - B19 IMAB OU EQUIV.</v>
          </cell>
          <cell r="C1841" t="str">
            <v>Un</v>
          </cell>
          <cell r="D1841">
            <v>82.51</v>
          </cell>
          <cell r="E1841">
            <v>13.95</v>
          </cell>
          <cell r="F1841">
            <v>96.46</v>
          </cell>
        </row>
        <row r="1842">
          <cell r="A1842">
            <v>230106</v>
          </cell>
          <cell r="B1842" t="str">
            <v>TARGETA NIQUELADA No. 03</v>
          </cell>
          <cell r="C1842" t="str">
            <v>Un</v>
          </cell>
          <cell r="D1842">
            <v>2.5</v>
          </cell>
          <cell r="E1842">
            <v>6.98</v>
          </cell>
          <cell r="F1842">
            <v>9.48</v>
          </cell>
        </row>
        <row r="1843">
          <cell r="A1843">
            <v>230107</v>
          </cell>
          <cell r="B1843" t="str">
            <v>FECH.(BOLA) LAFONTE 2080-E / 1005-E VOUGA OU EQUIVALENTE</v>
          </cell>
          <cell r="C1843" t="str">
            <v>Un</v>
          </cell>
          <cell r="D1843">
            <v>165</v>
          </cell>
          <cell r="E1843">
            <v>13.95</v>
          </cell>
          <cell r="F1843">
            <v>178.95</v>
          </cell>
        </row>
        <row r="1844">
          <cell r="A1844">
            <v>230108</v>
          </cell>
          <cell r="B1844" t="str">
            <v>FECH. (BOLA) LAFONTE 2080-I / 005-I VOUGA OU EQUIVALENTE</v>
          </cell>
          <cell r="C1844" t="str">
            <v>Un</v>
          </cell>
          <cell r="D1844">
            <v>118</v>
          </cell>
          <cell r="E1844">
            <v>13.95</v>
          </cell>
          <cell r="F1844">
            <v>131.94999999999999</v>
          </cell>
        </row>
        <row r="1845">
          <cell r="A1845">
            <v>230109</v>
          </cell>
          <cell r="B1845" t="str">
            <v>FECHADURA (BOLA) LAFONTE  2080-B / 005-B VOUGA OU EQUIVALENTE</v>
          </cell>
          <cell r="C1845" t="str">
            <v>Un</v>
          </cell>
          <cell r="D1845">
            <v>118</v>
          </cell>
          <cell r="E1845">
            <v>13.95</v>
          </cell>
          <cell r="F1845">
            <v>131.94999999999999</v>
          </cell>
        </row>
        <row r="1846">
          <cell r="A1846">
            <v>230110</v>
          </cell>
          <cell r="B1846" t="str">
            <v>FECHO FIO REDONDO 4" ZINCADO PARAFUSADO</v>
          </cell>
          <cell r="C1846" t="str">
            <v>Un</v>
          </cell>
          <cell r="D1846">
            <v>5.17</v>
          </cell>
          <cell r="E1846">
            <v>6.98</v>
          </cell>
          <cell r="F1846">
            <v>12.15</v>
          </cell>
        </row>
        <row r="1847">
          <cell r="A1847">
            <v>230174</v>
          </cell>
          <cell r="B1847" t="str">
            <v>BARRA DE APOIO EM AÇO INOX - 40 CM</v>
          </cell>
          <cell r="C1847" t="str">
            <v>un</v>
          </cell>
          <cell r="D1847">
            <v>159.94</v>
          </cell>
          <cell r="E1847">
            <v>7.94</v>
          </cell>
          <cell r="F1847">
            <v>167.88</v>
          </cell>
        </row>
        <row r="1848">
          <cell r="A1848">
            <v>230176</v>
          </cell>
          <cell r="B1848" t="str">
            <v>BARRA DE APOIO EM AÇO INOX - 80 CM</v>
          </cell>
          <cell r="C1848" t="str">
            <v>un</v>
          </cell>
          <cell r="D1848">
            <v>207.35</v>
          </cell>
          <cell r="E1848">
            <v>7.94</v>
          </cell>
          <cell r="F1848">
            <v>215.29</v>
          </cell>
        </row>
        <row r="1849">
          <cell r="A1849">
            <v>230201</v>
          </cell>
          <cell r="B1849" t="str">
            <v>DOBRADICA 3" x 3 1/2" FERRO POLIDO</v>
          </cell>
          <cell r="C1849" t="str">
            <v>Un</v>
          </cell>
          <cell r="D1849">
            <v>3.3</v>
          </cell>
          <cell r="E1849">
            <v>5.68</v>
          </cell>
          <cell r="F1849">
            <v>8.98</v>
          </cell>
        </row>
        <row r="1850">
          <cell r="A1850">
            <v>230202</v>
          </cell>
          <cell r="B1850" t="str">
            <v>DOBRADICA 3" X 3 1/2" CROMADA</v>
          </cell>
          <cell r="C1850" t="str">
            <v>Un</v>
          </cell>
          <cell r="D1850">
            <v>4.97</v>
          </cell>
          <cell r="E1850">
            <v>5.68</v>
          </cell>
          <cell r="F1850">
            <v>10.65</v>
          </cell>
        </row>
        <row r="1851">
          <cell r="A1851">
            <v>230206</v>
          </cell>
          <cell r="B1851" t="str">
            <v>CANTONEIRA PEQUENA P/DIVISORIAS</v>
          </cell>
          <cell r="C1851" t="str">
            <v>Un</v>
          </cell>
          <cell r="D1851">
            <v>22</v>
          </cell>
          <cell r="E1851">
            <v>0</v>
          </cell>
          <cell r="F1851">
            <v>22</v>
          </cell>
        </row>
        <row r="1852">
          <cell r="A1852">
            <v>230207</v>
          </cell>
          <cell r="B1852" t="str">
            <v>CANTONEIRA GRANDE P/DIVISORIAS</v>
          </cell>
          <cell r="C1852" t="str">
            <v>Un</v>
          </cell>
          <cell r="D1852">
            <v>24</v>
          </cell>
          <cell r="E1852">
            <v>0</v>
          </cell>
          <cell r="F1852">
            <v>24</v>
          </cell>
        </row>
        <row r="1853">
          <cell r="A1853">
            <v>230208</v>
          </cell>
          <cell r="B1853" t="str">
            <v>CHAPA SUPORTE P/DIVISORIAS</v>
          </cell>
          <cell r="C1853" t="str">
            <v>Un</v>
          </cell>
          <cell r="D1853">
            <v>26.5</v>
          </cell>
          <cell r="E1853">
            <v>0</v>
          </cell>
          <cell r="F1853">
            <v>26.5</v>
          </cell>
        </row>
        <row r="1854">
          <cell r="A1854">
            <v>230209</v>
          </cell>
          <cell r="B1854" t="str">
            <v>BATENTE C/ENCOSTO BORRACHA P/DIVISORIAS</v>
          </cell>
          <cell r="C1854" t="str">
            <v>Un</v>
          </cell>
          <cell r="D1854">
            <v>42</v>
          </cell>
          <cell r="E1854">
            <v>0</v>
          </cell>
          <cell r="F1854">
            <v>42</v>
          </cell>
        </row>
        <row r="1855">
          <cell r="A1855">
            <v>230210</v>
          </cell>
          <cell r="B1855" t="str">
            <v>DOBRADICA C/MOLA P/PORTA/DIVISORIAS</v>
          </cell>
          <cell r="C1855" t="str">
            <v>Un</v>
          </cell>
          <cell r="D1855">
            <v>40</v>
          </cell>
          <cell r="E1855">
            <v>0</v>
          </cell>
          <cell r="F1855">
            <v>40</v>
          </cell>
        </row>
        <row r="1856">
          <cell r="A1856">
            <v>230211</v>
          </cell>
          <cell r="B1856" t="str">
            <v>PARAFUSO P/FERRAGENS/DIVISORIAS</v>
          </cell>
          <cell r="C1856" t="str">
            <v>Un</v>
          </cell>
          <cell r="D1856">
            <v>5.8</v>
          </cell>
          <cell r="E1856">
            <v>0</v>
          </cell>
          <cell r="F1856">
            <v>5.8</v>
          </cell>
        </row>
        <row r="1857">
          <cell r="A1857">
            <v>230801</v>
          </cell>
          <cell r="B1857" t="str">
            <v>CORRENTE 4 MM P/CADEADO</v>
          </cell>
          <cell r="C1857" t="str">
            <v>M</v>
          </cell>
          <cell r="D1857">
            <v>3.93</v>
          </cell>
          <cell r="E1857">
            <v>0</v>
          </cell>
          <cell r="F1857">
            <v>3.93</v>
          </cell>
        </row>
        <row r="1858">
          <cell r="A1858">
            <v>230802</v>
          </cell>
          <cell r="B1858" t="str">
            <v>CADEADO 20 MM</v>
          </cell>
          <cell r="C1858" t="str">
            <v>Un</v>
          </cell>
          <cell r="D1858">
            <v>9.9</v>
          </cell>
          <cell r="E1858">
            <v>0</v>
          </cell>
          <cell r="F1858">
            <v>9.9</v>
          </cell>
        </row>
        <row r="1859">
          <cell r="A1859">
            <v>230803</v>
          </cell>
          <cell r="B1859" t="str">
            <v>CADEADO 30 MM</v>
          </cell>
          <cell r="C1859" t="str">
            <v>Un</v>
          </cell>
          <cell r="D1859">
            <v>13</v>
          </cell>
          <cell r="E1859">
            <v>0</v>
          </cell>
          <cell r="F1859">
            <v>13</v>
          </cell>
        </row>
        <row r="1860">
          <cell r="A1860">
            <v>230804</v>
          </cell>
          <cell r="B1860" t="str">
            <v>CADEADO 50 MM</v>
          </cell>
          <cell r="C1860" t="str">
            <v>Un</v>
          </cell>
          <cell r="D1860">
            <v>28</v>
          </cell>
          <cell r="E1860">
            <v>0</v>
          </cell>
          <cell r="F1860">
            <v>28</v>
          </cell>
        </row>
        <row r="1861">
          <cell r="A1861">
            <v>186</v>
          </cell>
          <cell r="B1861" t="str">
            <v>MARCENARIA</v>
          </cell>
        </row>
        <row r="1862">
          <cell r="A1862">
            <v>240000</v>
          </cell>
          <cell r="B1862" t="str">
            <v>MARCENARIA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240104</v>
          </cell>
          <cell r="B1863" t="str">
            <v>TÁBUA APARELHADA PARA  GUICHÊ</v>
          </cell>
          <cell r="C1863" t="str">
            <v>m2</v>
          </cell>
          <cell r="D1863">
            <v>40.33</v>
          </cell>
          <cell r="E1863">
            <v>53.79</v>
          </cell>
          <cell r="F1863">
            <v>94.12</v>
          </cell>
        </row>
        <row r="1864">
          <cell r="A1864">
            <v>240105</v>
          </cell>
          <cell r="B1864" t="str">
            <v>PORTA GIZ TIPO 1 - PADRÃO GOINFRA</v>
          </cell>
          <cell r="C1864" t="str">
            <v>m</v>
          </cell>
          <cell r="D1864">
            <v>28.18</v>
          </cell>
          <cell r="E1864">
            <v>14.34</v>
          </cell>
          <cell r="F1864">
            <v>42.52</v>
          </cell>
        </row>
        <row r="1865">
          <cell r="A1865">
            <v>240106</v>
          </cell>
          <cell r="B1865" t="str">
            <v>BATE CARTEIRA ENVERNIZADO E ASSENT. 2,5 X 12 CM</v>
          </cell>
          <cell r="C1865" t="str">
            <v>M</v>
          </cell>
          <cell r="D1865">
            <v>13.21</v>
          </cell>
          <cell r="E1865">
            <v>9.5500000000000007</v>
          </cell>
          <cell r="F1865">
            <v>22.76</v>
          </cell>
        </row>
        <row r="1866">
          <cell r="A1866">
            <v>240107</v>
          </cell>
          <cell r="B1866" t="str">
            <v>PALCO MOVEL EM ASSOALHO EM IPE ENCERADO</v>
          </cell>
          <cell r="C1866" t="str">
            <v>m2</v>
          </cell>
          <cell r="D1866">
            <v>314.19</v>
          </cell>
          <cell r="E1866">
            <v>34.93</v>
          </cell>
          <cell r="F1866">
            <v>349.12</v>
          </cell>
        </row>
        <row r="1867">
          <cell r="A1867">
            <v>240108</v>
          </cell>
          <cell r="B1867" t="str">
            <v>QUADRO  AVISO-MADEIRA DE LEI/COMPENS. 10MM/CORTIÇA/FELTRO ( SIMILAR AO TIPO 1)</v>
          </cell>
          <cell r="C1867" t="str">
            <v>m2</v>
          </cell>
          <cell r="D1867">
            <v>221.36</v>
          </cell>
          <cell r="E1867">
            <v>63.06</v>
          </cell>
          <cell r="F1867">
            <v>284.42</v>
          </cell>
        </row>
        <row r="1868">
          <cell r="A1868">
            <v>240109</v>
          </cell>
          <cell r="B1868" t="str">
            <v>ESTRADO ESC.20 SALAS</v>
          </cell>
          <cell r="C1868" t="str">
            <v>m2</v>
          </cell>
          <cell r="D1868">
            <v>116.82</v>
          </cell>
          <cell r="E1868">
            <v>100.14</v>
          </cell>
          <cell r="F1868">
            <v>216.96</v>
          </cell>
        </row>
        <row r="1869">
          <cell r="A1869">
            <v>240110</v>
          </cell>
          <cell r="B1869" t="str">
            <v>QUADRO AVISO TP-1 (1,20 X 1,20 M)</v>
          </cell>
          <cell r="C1869" t="str">
            <v>Un</v>
          </cell>
          <cell r="D1869">
            <v>103.23</v>
          </cell>
          <cell r="E1869">
            <v>104.75</v>
          </cell>
          <cell r="F1869">
            <v>207.98</v>
          </cell>
        </row>
        <row r="1870">
          <cell r="A1870">
            <v>240200</v>
          </cell>
          <cell r="B1870" t="str">
            <v>PORTINHOLA EM COMPENSADO 18MM / REVESTIDA COM LAMINADO MELAMÍNICO</v>
          </cell>
          <cell r="C1870" t="str">
            <v>m2</v>
          </cell>
          <cell r="D1870">
            <v>155.46</v>
          </cell>
          <cell r="E1870">
            <v>359.8</v>
          </cell>
          <cell r="F1870">
            <v>515.26</v>
          </cell>
        </row>
        <row r="1871">
          <cell r="A1871">
            <v>240203</v>
          </cell>
          <cell r="B1871" t="str">
            <v>PRATELEIRA MONTANTES EM ALVEN. APARENTE C/PINTURA</v>
          </cell>
          <cell r="C1871" t="str">
            <v>m2</v>
          </cell>
          <cell r="D1871">
            <v>150.19999999999999</v>
          </cell>
          <cell r="E1871">
            <v>44.15</v>
          </cell>
          <cell r="F1871">
            <v>194.35</v>
          </cell>
        </row>
        <row r="1872">
          <cell r="A1872">
            <v>240208</v>
          </cell>
          <cell r="B1872" t="str">
            <v>BATE MACA 2,5 X 12 CM/ENVERNIZ. E ASSENTADO</v>
          </cell>
          <cell r="C1872" t="str">
            <v>m</v>
          </cell>
          <cell r="D1872">
            <v>13.55</v>
          </cell>
          <cell r="E1872">
            <v>9.5500000000000007</v>
          </cell>
          <cell r="F1872">
            <v>23.1</v>
          </cell>
        </row>
        <row r="1873">
          <cell r="A1873">
            <v>240209</v>
          </cell>
          <cell r="B1873" t="str">
            <v>PRATELEIRA EST.CAIBRO 4+1 TABUAS APARELHADAS E ENVERNIZADAS</v>
          </cell>
          <cell r="C1873" t="str">
            <v>m</v>
          </cell>
          <cell r="D1873">
            <v>218.1</v>
          </cell>
          <cell r="E1873">
            <v>83.35</v>
          </cell>
          <cell r="F1873">
            <v>301.45</v>
          </cell>
        </row>
        <row r="1874">
          <cell r="A1874">
            <v>240210</v>
          </cell>
          <cell r="B1874" t="str">
            <v>SUBSTITUIÇÃO DA MADEIRA DE LEI DA TABELA DE BASQUETE - INCLUSO PINTURA</v>
          </cell>
          <cell r="C1874" t="str">
            <v>Un</v>
          </cell>
          <cell r="D1874">
            <v>261.45999999999998</v>
          </cell>
          <cell r="E1874">
            <v>69.12</v>
          </cell>
          <cell r="F1874">
            <v>330.58</v>
          </cell>
        </row>
        <row r="1875">
          <cell r="A1875">
            <v>187</v>
          </cell>
          <cell r="B1875" t="str">
            <v>ADMINISTRAÇÃO - MENSALISTAS</v>
          </cell>
        </row>
        <row r="1876">
          <cell r="A1876">
            <v>250000</v>
          </cell>
          <cell r="B1876" t="str">
            <v>ADMINISTRAÇÃO - MENSALISTAS</v>
          </cell>
          <cell r="C1876" t="str">
            <v>S/U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250101</v>
          </cell>
          <cell r="B1877" t="str">
            <v>ENGENHEIRO - (OBRAS CIVIS)</v>
          </cell>
          <cell r="C1877" t="str">
            <v>H</v>
          </cell>
          <cell r="D1877">
            <v>0</v>
          </cell>
          <cell r="E1877">
            <v>58.5</v>
          </cell>
          <cell r="F1877">
            <v>58.5</v>
          </cell>
        </row>
        <row r="1878">
          <cell r="A1878">
            <v>250102</v>
          </cell>
          <cell r="B1878" t="str">
            <v>MESTRE DE OBRA - (OBRAS CIVIS)</v>
          </cell>
          <cell r="C1878" t="str">
            <v>H</v>
          </cell>
          <cell r="D1878">
            <v>0</v>
          </cell>
          <cell r="E1878">
            <v>28.99</v>
          </cell>
          <cell r="F1878">
            <v>28.99</v>
          </cell>
        </row>
        <row r="1879">
          <cell r="A1879">
            <v>250103</v>
          </cell>
          <cell r="B1879" t="str">
            <v>ENCARREGADO - (OBRAS CIVIS)</v>
          </cell>
          <cell r="C1879" t="str">
            <v>H</v>
          </cell>
          <cell r="D1879">
            <v>0</v>
          </cell>
          <cell r="E1879">
            <v>15.67</v>
          </cell>
          <cell r="F1879">
            <v>15.67</v>
          </cell>
        </row>
        <row r="1880">
          <cell r="A1880">
            <v>250104</v>
          </cell>
          <cell r="B1880" t="str">
            <v>VIGIA DE OBRAS (DIURNO)  - (OBRAS CIVIS)</v>
          </cell>
          <cell r="C1880" t="str">
            <v>H</v>
          </cell>
          <cell r="D1880">
            <v>0</v>
          </cell>
          <cell r="E1880">
            <v>7.02</v>
          </cell>
          <cell r="F1880">
            <v>7.02</v>
          </cell>
        </row>
        <row r="1881">
          <cell r="A1881">
            <v>250105</v>
          </cell>
          <cell r="B1881" t="str">
            <v>ALMOXARIFE - (OBRAS CIVIS)</v>
          </cell>
          <cell r="C1881" t="str">
            <v>H</v>
          </cell>
          <cell r="D1881">
            <v>0</v>
          </cell>
          <cell r="E1881">
            <v>11.2</v>
          </cell>
          <cell r="F1881">
            <v>11.2</v>
          </cell>
        </row>
        <row r="1882">
          <cell r="A1882">
            <v>250109</v>
          </cell>
          <cell r="B1882" t="str">
            <v>APONTADOR - (OBRAS CIVIS)</v>
          </cell>
          <cell r="C1882" t="str">
            <v>H</v>
          </cell>
          <cell r="D1882">
            <v>0</v>
          </cell>
          <cell r="E1882">
            <v>11.2</v>
          </cell>
          <cell r="F1882">
            <v>11.2</v>
          </cell>
        </row>
        <row r="1883">
          <cell r="A1883">
            <v>250110</v>
          </cell>
          <cell r="B1883" t="str">
            <v>VIGIA DE OBRAS - (NOTURNO  E NO SÁBADO/DOMINGO DIURNO) - O.C.</v>
          </cell>
          <cell r="C1883" t="str">
            <v>H</v>
          </cell>
          <cell r="D1883">
            <v>0</v>
          </cell>
          <cell r="E1883">
            <v>11.14</v>
          </cell>
          <cell r="F1883">
            <v>11.14</v>
          </cell>
        </row>
        <row r="1884">
          <cell r="A1884">
            <v>250111</v>
          </cell>
          <cell r="B1884" t="str">
            <v>VIGIA DE OBRAS - (NOTURNO) - OBRAS CIVIS</v>
          </cell>
          <cell r="C1884" t="str">
            <v>H</v>
          </cell>
          <cell r="D1884">
            <v>0</v>
          </cell>
          <cell r="E1884">
            <v>8.27</v>
          </cell>
          <cell r="F1884">
            <v>8.27</v>
          </cell>
        </row>
        <row r="1885">
          <cell r="A1885">
            <v>250112</v>
          </cell>
          <cell r="B1885" t="str">
            <v>ADMINISTRATIVO DE OBRAS - " APONTARIFE " - ( OBRAS CIVIS )</v>
          </cell>
          <cell r="C1885" t="str">
            <v>H</v>
          </cell>
          <cell r="D1885">
            <v>0</v>
          </cell>
          <cell r="E1885">
            <v>12.5</v>
          </cell>
          <cell r="F1885">
            <v>12.5</v>
          </cell>
        </row>
        <row r="1886">
          <cell r="A1886">
            <v>250113</v>
          </cell>
          <cell r="B1886" t="str">
            <v>TÉCNICO EM SEGURANÇA DO TRABALHO (O. CIVIS)</v>
          </cell>
          <cell r="C1886" t="str">
            <v>h</v>
          </cell>
          <cell r="D1886">
            <v>0</v>
          </cell>
          <cell r="E1886">
            <v>13.03</v>
          </cell>
          <cell r="F1886">
            <v>13.03</v>
          </cell>
        </row>
        <row r="1887">
          <cell r="A1887">
            <v>188</v>
          </cell>
          <cell r="B1887" t="str">
            <v>PINTURA</v>
          </cell>
        </row>
        <row r="1888">
          <cell r="A1888">
            <v>260000</v>
          </cell>
          <cell r="B1888" t="str">
            <v>PINTURA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260101</v>
          </cell>
          <cell r="B1889" t="str">
            <v>REMOCAO DE PINTURA ANTIGA A CAL</v>
          </cell>
          <cell r="C1889" t="str">
            <v>m2</v>
          </cell>
          <cell r="D1889">
            <v>0</v>
          </cell>
          <cell r="E1889">
            <v>1.75</v>
          </cell>
          <cell r="F1889">
            <v>1.75</v>
          </cell>
        </row>
        <row r="1890">
          <cell r="A1890">
            <v>260102</v>
          </cell>
          <cell r="B1890" t="str">
            <v>REMOCAO DE PINTURA A TEMPERA</v>
          </cell>
          <cell r="C1890" t="str">
            <v>m2</v>
          </cell>
          <cell r="D1890">
            <v>0</v>
          </cell>
          <cell r="E1890">
            <v>2.63</v>
          </cell>
          <cell r="F1890">
            <v>2.63</v>
          </cell>
        </row>
        <row r="1891">
          <cell r="A1891">
            <v>260103</v>
          </cell>
          <cell r="B1891" t="str">
            <v>LIMPEZA DE ESTRUT.METAL.S/ANDAIME</v>
          </cell>
          <cell r="C1891" t="str">
            <v>m2</v>
          </cell>
          <cell r="D1891">
            <v>0.04</v>
          </cell>
          <cell r="E1891">
            <v>1.58</v>
          </cell>
          <cell r="F1891">
            <v>1.62</v>
          </cell>
        </row>
        <row r="1892">
          <cell r="A1892">
            <v>260104</v>
          </cell>
          <cell r="B1892" t="str">
            <v>REMOCAO DE PINTURA ANTIGA A LATEX</v>
          </cell>
          <cell r="C1892" t="str">
            <v>m2</v>
          </cell>
          <cell r="D1892">
            <v>0</v>
          </cell>
          <cell r="E1892">
            <v>3.5</v>
          </cell>
          <cell r="F1892">
            <v>3.5</v>
          </cell>
        </row>
        <row r="1893">
          <cell r="A1893">
            <v>260105</v>
          </cell>
          <cell r="B1893" t="str">
            <v>REMOCAO DE PINTURA ANTIGA A OLEO OU ESMALTE</v>
          </cell>
          <cell r="C1893" t="str">
            <v>m2</v>
          </cell>
          <cell r="D1893">
            <v>0.85</v>
          </cell>
          <cell r="E1893">
            <v>4.38</v>
          </cell>
          <cell r="F1893">
            <v>5.23</v>
          </cell>
        </row>
        <row r="1894">
          <cell r="A1894">
            <v>260201</v>
          </cell>
          <cell r="B1894" t="str">
            <v>CAIACAO TRES DEMAOS MUROS E PAREDES - (OB.C.)</v>
          </cell>
          <cell r="C1894" t="str">
            <v>m2</v>
          </cell>
          <cell r="D1894">
            <v>0.82</v>
          </cell>
          <cell r="E1894">
            <v>1.25</v>
          </cell>
          <cell r="F1894">
            <v>2.0699999999999998</v>
          </cell>
        </row>
        <row r="1895">
          <cell r="A1895">
            <v>260202</v>
          </cell>
          <cell r="B1895" t="str">
            <v>CAIACAO DUAS DEMAOS MUROS E PAREDES - (OB.C.)</v>
          </cell>
          <cell r="C1895" t="str">
            <v>m2</v>
          </cell>
          <cell r="D1895">
            <v>0.49</v>
          </cell>
          <cell r="E1895">
            <v>0.93</v>
          </cell>
          <cell r="F1895">
            <v>1.42</v>
          </cell>
        </row>
        <row r="1896">
          <cell r="A1896">
            <v>260204</v>
          </cell>
          <cell r="B1896" t="str">
            <v>CAIAÇAO 2 DEMAOS EM POSTE/ VIGAS E MEIO FIO(OC)</v>
          </cell>
          <cell r="C1896" t="str">
            <v>m2</v>
          </cell>
          <cell r="D1896">
            <v>0.49</v>
          </cell>
          <cell r="E1896">
            <v>2.04</v>
          </cell>
          <cell r="F1896">
            <v>2.5299999999999998</v>
          </cell>
        </row>
        <row r="1897">
          <cell r="A1897">
            <v>260601</v>
          </cell>
          <cell r="B1897" t="str">
            <v>PINTURA TEXTURIZADA C/SELADOR ACRILICO</v>
          </cell>
          <cell r="C1897" t="str">
            <v>m2</v>
          </cell>
          <cell r="D1897">
            <v>4.57</v>
          </cell>
          <cell r="E1897">
            <v>4.4400000000000004</v>
          </cell>
          <cell r="F1897">
            <v>9.01</v>
          </cell>
        </row>
        <row r="1898">
          <cell r="A1898">
            <v>260801</v>
          </cell>
          <cell r="B1898" t="str">
            <v>PINTURA A BASE DE SILICONE 1 DEMAO</v>
          </cell>
          <cell r="C1898" t="str">
            <v>m2</v>
          </cell>
          <cell r="D1898">
            <v>2.39</v>
          </cell>
          <cell r="E1898">
            <v>1.67</v>
          </cell>
          <cell r="F1898">
            <v>4.0599999999999996</v>
          </cell>
        </row>
        <row r="1899">
          <cell r="A1899">
            <v>260901</v>
          </cell>
          <cell r="B1899" t="str">
            <v>PINTURA VERNIZ EM MADEIRA 2 DEMAOS</v>
          </cell>
          <cell r="C1899" t="str">
            <v>m2</v>
          </cell>
          <cell r="D1899">
            <v>7.63</v>
          </cell>
          <cell r="E1899">
            <v>4.12</v>
          </cell>
          <cell r="F1899">
            <v>11.75</v>
          </cell>
        </row>
        <row r="1900">
          <cell r="A1900">
            <v>260902</v>
          </cell>
          <cell r="B1900" t="str">
            <v>PINTURA C/VERNIZ ACRILICO-02 DEMAOS</v>
          </cell>
          <cell r="C1900" t="str">
            <v>m2</v>
          </cell>
          <cell r="D1900">
            <v>3.47</v>
          </cell>
          <cell r="E1900">
            <v>3.19</v>
          </cell>
          <cell r="F1900">
            <v>6.66</v>
          </cell>
        </row>
        <row r="1901">
          <cell r="A1901">
            <v>260909</v>
          </cell>
          <cell r="B1901" t="str">
            <v>PINTURA LATEX ACRILICA 3 DEMAOS C/SELADOR</v>
          </cell>
          <cell r="C1901" t="str">
            <v>m2</v>
          </cell>
          <cell r="D1901">
            <v>4.9800000000000004</v>
          </cell>
          <cell r="E1901">
            <v>5.55</v>
          </cell>
          <cell r="F1901">
            <v>10.53</v>
          </cell>
        </row>
        <row r="1902">
          <cell r="A1902">
            <v>261000</v>
          </cell>
          <cell r="B1902" t="str">
            <v>PINTURA LATEX ACRILICA 2 DEMAOS C/SELADOR</v>
          </cell>
          <cell r="C1902" t="str">
            <v>m2</v>
          </cell>
          <cell r="D1902">
            <v>3.81</v>
          </cell>
          <cell r="E1902">
            <v>4.93</v>
          </cell>
          <cell r="F1902">
            <v>8.74</v>
          </cell>
        </row>
        <row r="1903">
          <cell r="A1903">
            <v>261001</v>
          </cell>
          <cell r="B1903" t="str">
            <v>PINTURA LATEX ACRILICO 2 DEMAOS</v>
          </cell>
          <cell r="C1903" t="str">
            <v>m2</v>
          </cell>
          <cell r="D1903">
            <v>3.02</v>
          </cell>
          <cell r="E1903">
            <v>4.91</v>
          </cell>
          <cell r="F1903">
            <v>7.93</v>
          </cell>
        </row>
        <row r="1904">
          <cell r="A1904">
            <v>261002</v>
          </cell>
          <cell r="B1904" t="str">
            <v>PINTURA EPOXI 3 DEMÃOS</v>
          </cell>
          <cell r="C1904" t="str">
            <v>m2</v>
          </cell>
          <cell r="D1904">
            <v>12.29</v>
          </cell>
          <cell r="E1904">
            <v>8.64</v>
          </cell>
          <cell r="F1904">
            <v>20.93</v>
          </cell>
        </row>
        <row r="1905">
          <cell r="A1905">
            <v>261003</v>
          </cell>
          <cell r="B1905" t="str">
            <v>EMASSAMENTO EPOXI 2 DEMÃOS</v>
          </cell>
          <cell r="C1905" t="str">
            <v>m2</v>
          </cell>
          <cell r="D1905">
            <v>20.29</v>
          </cell>
          <cell r="E1905">
            <v>7.07</v>
          </cell>
          <cell r="F1905">
            <v>27.36</v>
          </cell>
        </row>
        <row r="1906">
          <cell r="A1906">
            <v>261005</v>
          </cell>
          <cell r="B1906" t="str">
            <v>PINTURA COM SELADOR ACRILICO</v>
          </cell>
          <cell r="C1906" t="str">
            <v>m2</v>
          </cell>
          <cell r="D1906">
            <v>0.79</v>
          </cell>
          <cell r="E1906">
            <v>0.62</v>
          </cell>
          <cell r="F1906">
            <v>1.41</v>
          </cell>
        </row>
        <row r="1907">
          <cell r="A1907">
            <v>261006</v>
          </cell>
          <cell r="B1907" t="str">
            <v>PINTURA LATEX UMA DEMAO COM SELADOR</v>
          </cell>
          <cell r="C1907" t="str">
            <v>m2</v>
          </cell>
          <cell r="D1907">
            <v>2.5</v>
          </cell>
          <cell r="E1907">
            <v>2.81</v>
          </cell>
          <cell r="F1907">
            <v>5.31</v>
          </cell>
        </row>
        <row r="1908">
          <cell r="A1908">
            <v>261008</v>
          </cell>
          <cell r="B1908" t="str">
            <v>FUNDO ANTICORROSIVO PARA ESQUADRIAS METÁLICAS</v>
          </cell>
          <cell r="C1908" t="str">
            <v>m2</v>
          </cell>
          <cell r="D1908">
            <v>1.77</v>
          </cell>
          <cell r="E1908">
            <v>5.75</v>
          </cell>
          <cell r="F1908">
            <v>7.52</v>
          </cell>
        </row>
        <row r="1909">
          <cell r="A1909">
            <v>261009</v>
          </cell>
          <cell r="B1909" t="str">
            <v>FUNDO PRIMER P/ ESTR. METALICA (2 DEMAOS)</v>
          </cell>
          <cell r="C1909" t="str">
            <v>m2</v>
          </cell>
          <cell r="D1909">
            <v>5.89</v>
          </cell>
          <cell r="E1909">
            <v>2.42</v>
          </cell>
          <cell r="F1909">
            <v>8.31</v>
          </cell>
        </row>
        <row r="1910">
          <cell r="A1910">
            <v>261010</v>
          </cell>
          <cell r="B1910" t="str">
            <v>FUNDO ADERENTE PARA SUPERFÍCIES GALVANIZADAS - 1 DEMAO</v>
          </cell>
          <cell r="C1910" t="str">
            <v>m2</v>
          </cell>
          <cell r="D1910">
            <v>1.97</v>
          </cell>
          <cell r="E1910">
            <v>3.36</v>
          </cell>
          <cell r="F1910">
            <v>5.33</v>
          </cell>
        </row>
        <row r="1911">
          <cell r="A1911">
            <v>261300</v>
          </cell>
          <cell r="B1911" t="str">
            <v>EMASSAMENTO COM MASSA PVA DUAS DEMAOS</v>
          </cell>
          <cell r="C1911" t="str">
            <v>m2</v>
          </cell>
          <cell r="D1911">
            <v>1.81</v>
          </cell>
          <cell r="E1911">
            <v>5.94</v>
          </cell>
          <cell r="F1911">
            <v>7.75</v>
          </cell>
        </row>
        <row r="1912">
          <cell r="A1912">
            <v>261301</v>
          </cell>
          <cell r="B1912" t="str">
            <v>EMASSAMENTO COM MASSA PVA UMA DEMAO</v>
          </cell>
          <cell r="C1912" t="str">
            <v>m2</v>
          </cell>
          <cell r="D1912">
            <v>1.17</v>
          </cell>
          <cell r="E1912">
            <v>4.1100000000000003</v>
          </cell>
          <cell r="F1912">
            <v>5.28</v>
          </cell>
        </row>
        <row r="1913">
          <cell r="A1913">
            <v>261302</v>
          </cell>
          <cell r="B1913" t="str">
            <v>PINTURA LATEX DUAS DEMAOS COM SELADOR</v>
          </cell>
          <cell r="C1913" t="str">
            <v>m2</v>
          </cell>
          <cell r="D1913">
            <v>3.18</v>
          </cell>
          <cell r="E1913">
            <v>4.12</v>
          </cell>
          <cell r="F1913">
            <v>7.3</v>
          </cell>
        </row>
        <row r="1914">
          <cell r="A1914">
            <v>261303</v>
          </cell>
          <cell r="B1914" t="str">
            <v>PINTURA LATEX TRES DEMAOS COM SELADOR</v>
          </cell>
          <cell r="C1914" t="str">
            <v>m2</v>
          </cell>
          <cell r="D1914">
            <v>4.1399999999999997</v>
          </cell>
          <cell r="E1914">
            <v>4.91</v>
          </cell>
          <cell r="F1914">
            <v>9.0500000000000007</v>
          </cell>
        </row>
        <row r="1915">
          <cell r="A1915">
            <v>261304</v>
          </cell>
          <cell r="B1915" t="str">
            <v>EMASSAMENTO ACRILICO 2 DEMAOS</v>
          </cell>
          <cell r="C1915" t="str">
            <v>m2</v>
          </cell>
          <cell r="D1915">
            <v>3.73</v>
          </cell>
          <cell r="E1915">
            <v>7.07</v>
          </cell>
          <cell r="F1915">
            <v>10.8</v>
          </cell>
        </row>
        <row r="1916">
          <cell r="A1916">
            <v>261305</v>
          </cell>
          <cell r="B1916" t="str">
            <v>EMASSAMENTO ACRÍLICO 1 DEMÃO EM PAREDE</v>
          </cell>
          <cell r="C1916" t="str">
            <v>m2</v>
          </cell>
          <cell r="D1916">
            <v>2.4</v>
          </cell>
          <cell r="E1916">
            <v>4.9000000000000004</v>
          </cell>
          <cell r="F1916">
            <v>7.3</v>
          </cell>
        </row>
        <row r="1917">
          <cell r="A1917">
            <v>261306</v>
          </cell>
          <cell r="B1917" t="str">
            <v>PINTURA PVA LATEX 1 DEMAO SEM SELADOR</v>
          </cell>
          <cell r="C1917" t="str">
            <v>m2</v>
          </cell>
          <cell r="D1917">
            <v>1.44</v>
          </cell>
          <cell r="E1917">
            <v>2.12</v>
          </cell>
          <cell r="F1917">
            <v>3.56</v>
          </cell>
        </row>
        <row r="1918">
          <cell r="A1918">
            <v>261307</v>
          </cell>
          <cell r="B1918" t="str">
            <v>PINTURA PVA LATEX 2 DEMAOS SEM SELADOR</v>
          </cell>
          <cell r="C1918" t="str">
            <v>m2</v>
          </cell>
          <cell r="D1918">
            <v>2.39</v>
          </cell>
          <cell r="E1918">
            <v>3.51</v>
          </cell>
          <cell r="F1918">
            <v>5.9</v>
          </cell>
        </row>
        <row r="1919">
          <cell r="A1919">
            <v>261308</v>
          </cell>
          <cell r="B1919" t="str">
            <v>PINTURA PVA LATEX 3 DEMAOS SEM SELADOR</v>
          </cell>
          <cell r="C1919" t="str">
            <v>m2</v>
          </cell>
          <cell r="D1919">
            <v>3.35</v>
          </cell>
          <cell r="E1919">
            <v>4.21</v>
          </cell>
          <cell r="F1919">
            <v>7.56</v>
          </cell>
        </row>
        <row r="1920">
          <cell r="A1920">
            <v>261401</v>
          </cell>
          <cell r="B1920" t="str">
            <v>EMASSAMENTO A OLEO EM PAREDES 2 DEMAOS</v>
          </cell>
          <cell r="C1920" t="str">
            <v>m2</v>
          </cell>
          <cell r="D1920">
            <v>8.67</v>
          </cell>
          <cell r="E1920">
            <v>7.07</v>
          </cell>
          <cell r="F1920">
            <v>15.74</v>
          </cell>
        </row>
        <row r="1921">
          <cell r="A1921">
            <v>261501</v>
          </cell>
          <cell r="B1921" t="str">
            <v>EMASSAMENTO/OLEO/ESQUADRIAS MADEIRA</v>
          </cell>
          <cell r="C1921" t="str">
            <v>m2</v>
          </cell>
          <cell r="D1921">
            <v>6.88</v>
          </cell>
          <cell r="E1921">
            <v>7.07</v>
          </cell>
          <cell r="F1921">
            <v>13.95</v>
          </cell>
        </row>
        <row r="1922">
          <cell r="A1922">
            <v>261502</v>
          </cell>
          <cell r="B1922" t="str">
            <v>PINT.ESMALTE S/ANTICOR 2 DEMAOS</v>
          </cell>
          <cell r="C1922" t="str">
            <v>m2</v>
          </cell>
          <cell r="D1922">
            <v>3.34</v>
          </cell>
          <cell r="E1922">
            <v>9.1199999999999992</v>
          </cell>
          <cell r="F1922">
            <v>12.46</v>
          </cell>
        </row>
        <row r="1923">
          <cell r="A1923">
            <v>261503</v>
          </cell>
          <cell r="B1923" t="str">
            <v>PINT.ESMALTE 2 DEM. ESQ.FERRO (SEM FUNDO ANTICOR.)</v>
          </cell>
          <cell r="C1923" t="str">
            <v>m2</v>
          </cell>
          <cell r="D1923">
            <v>3.28</v>
          </cell>
          <cell r="E1923">
            <v>7.96</v>
          </cell>
          <cell r="F1923">
            <v>11.24</v>
          </cell>
        </row>
        <row r="1924">
          <cell r="A1924">
            <v>261504</v>
          </cell>
          <cell r="B1924" t="str">
            <v>PINTURA ESMALTE 1 DEMÃO ESQUADRIA METALICA S/FUNDO ANTICORR.</v>
          </cell>
          <cell r="C1924" t="str">
            <v>m2</v>
          </cell>
          <cell r="D1924">
            <v>1.69</v>
          </cell>
          <cell r="E1924">
            <v>5.75</v>
          </cell>
          <cell r="F1924">
            <v>7.44</v>
          </cell>
        </row>
        <row r="1925">
          <cell r="A1925">
            <v>261548</v>
          </cell>
          <cell r="B1925" t="str">
            <v>PINTURA ESMALTE 1 DEMÃO EM PAREDE SEM SELADOR</v>
          </cell>
          <cell r="C1925" t="str">
            <v>m2</v>
          </cell>
          <cell r="D1925">
            <v>2.8</v>
          </cell>
          <cell r="E1925">
            <v>3.23</v>
          </cell>
          <cell r="F1925">
            <v>6.03</v>
          </cell>
        </row>
        <row r="1926">
          <cell r="A1926">
            <v>261550</v>
          </cell>
          <cell r="B1926" t="str">
            <v>PINT.ESMALTE SINT.PAREDES - 2 DEM.C/SELADOR</v>
          </cell>
          <cell r="C1926" t="str">
            <v>m2</v>
          </cell>
          <cell r="D1926">
            <v>5.4</v>
          </cell>
          <cell r="E1926">
            <v>5.55</v>
          </cell>
          <cell r="F1926">
            <v>10.95</v>
          </cell>
        </row>
        <row r="1927">
          <cell r="A1927">
            <v>261560</v>
          </cell>
          <cell r="B1927" t="str">
            <v>PINTURA ESMALTE SINTETICO 2 DEMÃOS EM ESQ. MADEIRA</v>
          </cell>
          <cell r="C1927" t="str">
            <v>m2</v>
          </cell>
          <cell r="D1927">
            <v>6.83</v>
          </cell>
          <cell r="E1927">
            <v>9.1199999999999992</v>
          </cell>
          <cell r="F1927">
            <v>15.95</v>
          </cell>
        </row>
        <row r="1928">
          <cell r="A1928">
            <v>261602</v>
          </cell>
          <cell r="B1928" t="str">
            <v>PINT.ESMALTE/ESQUAD.FERRO C/FUNDO ANTICOR.</v>
          </cell>
          <cell r="C1928" t="str">
            <v>m2</v>
          </cell>
          <cell r="D1928">
            <v>4.95</v>
          </cell>
          <cell r="E1928">
            <v>9.1199999999999992</v>
          </cell>
          <cell r="F1928">
            <v>14.07</v>
          </cell>
        </row>
        <row r="1929">
          <cell r="A1929">
            <v>261603</v>
          </cell>
          <cell r="B1929" t="str">
            <v>PINT.GRAFITE ESQUAD.FERRO (DUPLA FUNÇÃO - FUNDO E ACABAMENTO)</v>
          </cell>
          <cell r="C1929" t="str">
            <v>m2</v>
          </cell>
          <cell r="D1929">
            <v>3.29</v>
          </cell>
          <cell r="E1929">
            <v>9.1199999999999992</v>
          </cell>
          <cell r="F1929">
            <v>12.41</v>
          </cell>
        </row>
        <row r="1930">
          <cell r="A1930">
            <v>261605</v>
          </cell>
          <cell r="B1930" t="str">
            <v>PINTURA DE QUADRO NEGRO COM EMASSAMENTO (INCLUSIVE MOLDURA/PORTA GIZ) - 5,
00X1,20M</v>
          </cell>
          <cell r="C1930" t="str">
            <v>Un</v>
          </cell>
          <cell r="D1930">
            <v>100.75</v>
          </cell>
          <cell r="E1930">
            <v>94.35</v>
          </cell>
          <cell r="F1930">
            <v>195.1</v>
          </cell>
        </row>
        <row r="1931">
          <cell r="A1931">
            <v>261606</v>
          </cell>
          <cell r="B1931" t="str">
            <v>PINTURA DE QUADRO NEGRO COM EMASSAMENTO (INCLUSIVE MOLDURA/PORTA GIZ)</v>
          </cell>
          <cell r="C1931" t="str">
            <v>m2</v>
          </cell>
          <cell r="D1931">
            <v>16.8</v>
          </cell>
          <cell r="E1931">
            <v>15.73</v>
          </cell>
          <cell r="F1931">
            <v>32.53</v>
          </cell>
        </row>
        <row r="1932">
          <cell r="A1932">
            <v>261607</v>
          </cell>
          <cell r="B1932" t="str">
            <v>PINTURA CERAMICA P/BEIRAL</v>
          </cell>
          <cell r="C1932" t="str">
            <v>m2</v>
          </cell>
          <cell r="D1932">
            <v>2.94</v>
          </cell>
          <cell r="E1932">
            <v>27.9</v>
          </cell>
          <cell r="F1932">
            <v>30.84</v>
          </cell>
        </row>
        <row r="1933">
          <cell r="A1933">
            <v>261609</v>
          </cell>
          <cell r="B1933" t="str">
            <v>PINTURA ESMALTE ALQUIDICO ESTR.METALICA 2 DEMAOS</v>
          </cell>
          <cell r="C1933" t="str">
            <v>m2</v>
          </cell>
          <cell r="D1933">
            <v>5.81</v>
          </cell>
          <cell r="E1933">
            <v>2.42</v>
          </cell>
          <cell r="F1933">
            <v>8.23</v>
          </cell>
        </row>
        <row r="1934">
          <cell r="A1934">
            <v>261610</v>
          </cell>
          <cell r="B1934" t="str">
            <v>PINTURA ESMALTE ALQUIDICO EST.METALICA 1 DEMAO</v>
          </cell>
          <cell r="C1934" t="str">
            <v>m2</v>
          </cell>
          <cell r="D1934">
            <v>3.72</v>
          </cell>
          <cell r="E1934">
            <v>1.46</v>
          </cell>
          <cell r="F1934">
            <v>5.18</v>
          </cell>
        </row>
        <row r="1935">
          <cell r="A1935">
            <v>261611</v>
          </cell>
          <cell r="B1935" t="str">
            <v>PINTURA  ALQUÍDICA BRILHANTE DUPLA FUNÇÃO 2 DEMÃOS = 50 MÍCRONS</v>
          </cell>
          <cell r="C1935" t="str">
            <v>m2</v>
          </cell>
          <cell r="D1935">
            <v>6.33</v>
          </cell>
          <cell r="E1935">
            <v>2.42</v>
          </cell>
          <cell r="F1935">
            <v>8.75</v>
          </cell>
        </row>
        <row r="1936">
          <cell r="A1936">
            <v>261620</v>
          </cell>
          <cell r="B1936" t="str">
            <v>LETREIRO MÉDIO A GRANDE PORTE EM PAREDE FEITO A PINCEL</v>
          </cell>
          <cell r="C1936" t="str">
            <v>m2</v>
          </cell>
          <cell r="D1936">
            <v>1.65</v>
          </cell>
          <cell r="E1936">
            <v>83.31</v>
          </cell>
          <cell r="F1936">
            <v>84.96</v>
          </cell>
        </row>
        <row r="1937">
          <cell r="A1937">
            <v>261623</v>
          </cell>
          <cell r="B1937" t="str">
            <v>LETREIRO PEQ.PORTE A PINCEL EM PAREDE E PORTAS</v>
          </cell>
          <cell r="C1937" t="str">
            <v>m2</v>
          </cell>
          <cell r="D1937">
            <v>2.4700000000000002</v>
          </cell>
          <cell r="E1937">
            <v>192.58</v>
          </cell>
          <cell r="F1937">
            <v>195.05</v>
          </cell>
        </row>
        <row r="1938">
          <cell r="A1938">
            <v>261700</v>
          </cell>
          <cell r="B1938" t="str">
            <v>DEMARC.QUADRA/VAGAS TINTA POLIESPORTIVA</v>
          </cell>
          <cell r="C1938" t="str">
            <v>m</v>
          </cell>
          <cell r="D1938">
            <v>0.36</v>
          </cell>
          <cell r="E1938">
            <v>5.78</v>
          </cell>
          <cell r="F1938">
            <v>6.14</v>
          </cell>
        </row>
        <row r="1939">
          <cell r="A1939">
            <v>261703</v>
          </cell>
          <cell r="B1939" t="str">
            <v>PINT.POLIESPORTIVA - 2 DEM.(PISOS E CIMENTADOS)</v>
          </cell>
          <cell r="C1939" t="str">
            <v>m2</v>
          </cell>
          <cell r="D1939">
            <v>2.08</v>
          </cell>
          <cell r="E1939">
            <v>5.55</v>
          </cell>
          <cell r="F1939">
            <v>7.63</v>
          </cell>
        </row>
        <row r="1940">
          <cell r="A1940">
            <v>189</v>
          </cell>
          <cell r="B1940" t="str">
            <v>DIVERSOS</v>
          </cell>
        </row>
        <row r="1941">
          <cell r="A1941">
            <v>270000</v>
          </cell>
          <cell r="B1941" t="str">
            <v>DIVERSOS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270105</v>
          </cell>
          <cell r="B1942" t="str">
            <v>PLANTIO GRAMA BATATAIS PLACA C/ M.O. IRRIG.P/CAMPO FUTEBOL (ADUBO/ROLO/ETC) (
OC) A&lt;11.000M2</v>
          </cell>
          <cell r="C1942" t="str">
            <v>m2</v>
          </cell>
          <cell r="D1942">
            <v>6</v>
          </cell>
          <cell r="E1942">
            <v>0</v>
          </cell>
          <cell r="F1942">
            <v>6</v>
          </cell>
        </row>
        <row r="1943">
          <cell r="A1943">
            <v>270202</v>
          </cell>
          <cell r="B1943" t="str">
            <v>PLANTIO GRAMA BATATAIS MUDA C/ M.O. IRRIG. ADUBO E TERRA VEG.(OC) A&lt;11.000M2</v>
          </cell>
          <cell r="C1943" t="str">
            <v>m2</v>
          </cell>
          <cell r="D1943">
            <v>2.12</v>
          </cell>
          <cell r="E1943">
            <v>6.41</v>
          </cell>
          <cell r="F1943">
            <v>8.5299999999999994</v>
          </cell>
        </row>
        <row r="1944">
          <cell r="A1944">
            <v>270205</v>
          </cell>
          <cell r="B1944" t="str">
            <v>GRADE PROTEÇÃO 50X50CM EM CAIBRO COM H=1,70M E RIPAS ESPAÇADAS EM 17CM -
PARA MUDA DE ÁRVORE</v>
          </cell>
          <cell r="C1944" t="str">
            <v>Un</v>
          </cell>
          <cell r="D1944">
            <v>104.57</v>
          </cell>
          <cell r="E1944">
            <v>23.85</v>
          </cell>
          <cell r="F1944">
            <v>128.41999999999999</v>
          </cell>
        </row>
        <row r="1945">
          <cell r="A1945">
            <v>270206</v>
          </cell>
          <cell r="B1945" t="str">
            <v>IRRIGACAO P/30 DIAS / AREA PLANTADA</v>
          </cell>
          <cell r="C1945" t="str">
            <v>m2</v>
          </cell>
          <cell r="D1945">
            <v>0.98</v>
          </cell>
          <cell r="E1945">
            <v>0.66</v>
          </cell>
          <cell r="F1945">
            <v>1.64</v>
          </cell>
        </row>
        <row r="1946">
          <cell r="A1946">
            <v>270207</v>
          </cell>
          <cell r="B1946" t="str">
            <v>PLANTIO GRAMA BATATAIS PLACA C/ M.O. IRRIG.ADUBO,TER.VEG.(OC) A&lt;11.000M2</v>
          </cell>
          <cell r="C1946" t="str">
            <v>m2</v>
          </cell>
          <cell r="D1946">
            <v>4.8899999999999997</v>
          </cell>
          <cell r="E1946">
            <v>4.8</v>
          </cell>
          <cell r="F1946">
            <v>9.69</v>
          </cell>
        </row>
        <row r="1947">
          <cell r="A1947">
            <v>270210</v>
          </cell>
          <cell r="B1947" t="str">
            <v>PLANTIO GRAMA ESMERALDA PLACA C/ M.O. IRRIG., ADUBO,TERRA VEGETAL (O.C.) A&lt;11.
000,00M2</v>
          </cell>
          <cell r="C1947" t="str">
            <v>m2</v>
          </cell>
          <cell r="D1947">
            <v>5.33</v>
          </cell>
          <cell r="E1947">
            <v>4.3099999999999996</v>
          </cell>
          <cell r="F1947">
            <v>9.64</v>
          </cell>
        </row>
        <row r="1948">
          <cell r="A1948">
            <v>270211</v>
          </cell>
          <cell r="B1948" t="str">
            <v>ABERTURA DE CAVA 60X60X60CM C/ ADUBAÇÃO E PLANTIO DE FOLHAGEM,ARBUSTO,
ÁRVORE OU PALMEIRA C/ H=0,50 A 0,70M - EXCLUSO O CUSTO DE AQUISIÇÃO DA MUDA</v>
          </cell>
          <cell r="C1948" t="str">
            <v>un</v>
          </cell>
          <cell r="D1948">
            <v>0.73</v>
          </cell>
          <cell r="E1948">
            <v>8.5</v>
          </cell>
          <cell r="F1948">
            <v>9.23</v>
          </cell>
        </row>
        <row r="1949">
          <cell r="A1949">
            <v>270212</v>
          </cell>
          <cell r="B1949" t="str">
            <v>ABERTURA DE CAVA 80X80X80CM C/ ADUBAÇÃO E PLANTIO DE ARBUSTO, ÁRVORE OU
PALMEIRA C/ H=0,70 A 2,00M - EXCLUSO O CUSTO DE AQUISIÇÃO DA MUDA</v>
          </cell>
          <cell r="C1949" t="str">
            <v>un</v>
          </cell>
          <cell r="D1949">
            <v>4.33</v>
          </cell>
          <cell r="E1949">
            <v>20.53</v>
          </cell>
          <cell r="F1949">
            <v>24.86</v>
          </cell>
        </row>
        <row r="1950">
          <cell r="A1950">
            <v>270213</v>
          </cell>
          <cell r="B1950" t="str">
            <v>PREPARAÇÃO C/ ADUBAÇÃO DO TERRENO EM FORMA DE CANTEIRO E PLANTIO DE FORRAÇÃO AMBOS C/PROFUNDIDADE DE 30 CM - EXCLUSO O CUSTO DE AQUISIÇÃO DA
MUDA</v>
          </cell>
          <cell r="C1950" t="str">
            <v>m2</v>
          </cell>
          <cell r="D1950">
            <v>1.22</v>
          </cell>
          <cell r="E1950">
            <v>9.4499999999999993</v>
          </cell>
          <cell r="F1950">
            <v>10.67</v>
          </cell>
        </row>
        <row r="1951">
          <cell r="A1951">
            <v>270215</v>
          </cell>
          <cell r="B1951" t="str">
            <v>PAVIMENTO EM CONCRETO TIPO CONCREGRAMA/PISOGRAMA/PATIOGRAMA ( PLANTIO DA
GRAMA INCLUSO)</v>
          </cell>
          <cell r="C1951" t="str">
            <v>m2</v>
          </cell>
          <cell r="D1951">
            <v>23.63</v>
          </cell>
          <cell r="E1951">
            <v>5.83</v>
          </cell>
          <cell r="F1951">
            <v>29.46</v>
          </cell>
        </row>
        <row r="1952">
          <cell r="A1952">
            <v>270230</v>
          </cell>
          <cell r="B1952" t="str">
            <v>PAVIMENTO INTERTRAVADO ESPESSURA DE 4CM E FCK = 20 MPA</v>
          </cell>
          <cell r="C1952" t="str">
            <v>m2</v>
          </cell>
          <cell r="D1952">
            <v>24.71</v>
          </cell>
          <cell r="E1952">
            <v>6.38</v>
          </cell>
          <cell r="F1952">
            <v>31.09</v>
          </cell>
        </row>
        <row r="1953">
          <cell r="A1953">
            <v>270232</v>
          </cell>
          <cell r="B1953" t="str">
            <v>PAVIMENTO INTERTRAVADO ESPESSURA DE 6CM E FCK = 35 MPA</v>
          </cell>
          <cell r="C1953" t="str">
            <v>m2</v>
          </cell>
          <cell r="D1953">
            <v>31.47</v>
          </cell>
          <cell r="E1953">
            <v>6.38</v>
          </cell>
          <cell r="F1953">
            <v>37.85</v>
          </cell>
        </row>
        <row r="1954">
          <cell r="A1954">
            <v>270234</v>
          </cell>
          <cell r="B1954" t="str">
            <v>PAVIMENTO INTERTRAVADO ESPESSURA DE 8CM E FCK = 35 MPA</v>
          </cell>
          <cell r="C1954" t="str">
            <v>m2</v>
          </cell>
          <cell r="D1954">
            <v>37.619999999999997</v>
          </cell>
          <cell r="E1954">
            <v>6.38</v>
          </cell>
          <cell r="F1954">
            <v>44</v>
          </cell>
        </row>
        <row r="1955">
          <cell r="A1955">
            <v>270236</v>
          </cell>
          <cell r="B1955" t="str">
            <v>PAVIMENTO INTERTRAVADO ESPESSURA DE 10CM E FCK = 35 MPA</v>
          </cell>
          <cell r="C1955" t="str">
            <v>m2</v>
          </cell>
          <cell r="D1955">
            <v>47.77</v>
          </cell>
          <cell r="E1955">
            <v>6.38</v>
          </cell>
          <cell r="F1955">
            <v>54.15</v>
          </cell>
        </row>
        <row r="1956">
          <cell r="A1956">
            <v>270308</v>
          </cell>
          <cell r="B1956" t="str">
            <v>MURO DE ALVENARIA APARENTE BLOCO CONCRETO ESTRUTURAL ESPESSURA 14 CM ( H=
2,40M ) COM FUNDAÇÃO (PADRÃO GOINFRA)</v>
          </cell>
          <cell r="C1956" t="str">
            <v>m2</v>
          </cell>
          <cell r="D1956">
            <v>70.59</v>
          </cell>
          <cell r="E1956">
            <v>35.61</v>
          </cell>
          <cell r="F1956">
            <v>106.2</v>
          </cell>
        </row>
        <row r="1957">
          <cell r="A1957">
            <v>270310</v>
          </cell>
          <cell r="B1957" t="str">
            <v>MURO DE ALVENARIA TIJOLO FURADO 1/2 VEZ ( H=2,00M) COM FUNDAÇÃO - SEM
REVESTIMENTOS (PADRÃO GOINFRA)</v>
          </cell>
          <cell r="C1957" t="str">
            <v>m2</v>
          </cell>
          <cell r="D1957">
            <v>47.58</v>
          </cell>
          <cell r="E1957">
            <v>29.75</v>
          </cell>
          <cell r="F1957">
            <v>77.33</v>
          </cell>
        </row>
        <row r="1958">
          <cell r="A1958">
            <v>270312</v>
          </cell>
          <cell r="B1958" t="str">
            <v>MURO DE ALVENARIA TIJOLO FURADO 1/2 VEZ ( H=2,50M) COM FUNDAÇÃO - SEM
REVESTIMENTOS (PADRÃO GOINFRA)</v>
          </cell>
          <cell r="C1958" t="str">
            <v>m2</v>
          </cell>
          <cell r="D1958">
            <v>45.84</v>
          </cell>
          <cell r="E1958">
            <v>29.32</v>
          </cell>
          <cell r="F1958">
            <v>75.16</v>
          </cell>
        </row>
        <row r="1959">
          <cell r="A1959">
            <v>270314</v>
          </cell>
          <cell r="B1959" t="str">
            <v>MURO DE ALVENARIA TIJOLO FURADO 1/2 VEZ ( H=3,00M) COM FUNDAÇÃO - SEM
REVESTIMENTOS (PADRÃO GOINFRA)</v>
          </cell>
          <cell r="C1959" t="str">
            <v>m2</v>
          </cell>
          <cell r="D1959">
            <v>46.9</v>
          </cell>
          <cell r="E1959">
            <v>29.98</v>
          </cell>
          <cell r="F1959">
            <v>76.88</v>
          </cell>
        </row>
        <row r="1960">
          <cell r="A1960">
            <v>270501</v>
          </cell>
          <cell r="B1960" t="str">
            <v>LIMPEZA FINAL DE OBRA - (OBRAS CIVIS)</v>
          </cell>
          <cell r="C1960" t="str">
            <v>m2</v>
          </cell>
          <cell r="D1960">
            <v>0.53</v>
          </cell>
          <cell r="E1960">
            <v>1.31</v>
          </cell>
          <cell r="F1960">
            <v>1.84</v>
          </cell>
        </row>
        <row r="1961">
          <cell r="A1961">
            <v>270502</v>
          </cell>
          <cell r="B1961" t="str">
            <v>LIMPEZA COM ÁCIDO MURIÁTICO (1:20), NEUTRALIZADO COM  AMÔNIA (1:14)</v>
          </cell>
          <cell r="C1961" t="str">
            <v>m2</v>
          </cell>
          <cell r="D1961">
            <v>0.48</v>
          </cell>
          <cell r="E1961">
            <v>1.18</v>
          </cell>
          <cell r="F1961">
            <v>1.66</v>
          </cell>
        </row>
        <row r="1962">
          <cell r="A1962">
            <v>270503</v>
          </cell>
          <cell r="B1962" t="str">
            <v>PAVIMENTO INTERTRAVADO SEXTAVADO (BLOKRET) - 8 CM PRE-FABR.FCK 22 MPA</v>
          </cell>
          <cell r="C1962" t="str">
            <v>m2</v>
          </cell>
          <cell r="D1962">
            <v>37.270000000000003</v>
          </cell>
          <cell r="E1962">
            <v>6.38</v>
          </cell>
          <cell r="F1962">
            <v>43.65</v>
          </cell>
        </row>
        <row r="1963">
          <cell r="A1963">
            <v>270504</v>
          </cell>
          <cell r="B1963" t="str">
            <v>PAVIMENTO INTERTRAVADO SEXTAVADO (BLOKRET) - 6 CM PRE-FABR.FCK 18 MPA</v>
          </cell>
          <cell r="C1963" t="str">
            <v>m2</v>
          </cell>
          <cell r="D1963">
            <v>31.02</v>
          </cell>
          <cell r="E1963">
            <v>6.38</v>
          </cell>
          <cell r="F1963">
            <v>37.4</v>
          </cell>
        </row>
        <row r="1964">
          <cell r="A1964">
            <v>270601</v>
          </cell>
          <cell r="B1964" t="str">
            <v>PAVIMENTO INTERTRAVADO SEXTAVADO (BLOKRET) - 10 CM FCK=35 MPA PRE-FABR.</v>
          </cell>
          <cell r="C1964" t="str">
            <v>m2</v>
          </cell>
          <cell r="D1964">
            <v>41.87</v>
          </cell>
          <cell r="E1964">
            <v>6.38</v>
          </cell>
          <cell r="F1964">
            <v>48.25</v>
          </cell>
        </row>
        <row r="1965">
          <cell r="A1965">
            <v>270602</v>
          </cell>
          <cell r="B1965" t="str">
            <v>CALCAMENTO COM PARALELEPIPEDO</v>
          </cell>
          <cell r="C1965" t="str">
            <v>m2</v>
          </cell>
          <cell r="D1965">
            <v>87.25</v>
          </cell>
          <cell r="E1965">
            <v>8.61</v>
          </cell>
          <cell r="F1965">
            <v>95.86</v>
          </cell>
        </row>
        <row r="1966">
          <cell r="A1966">
            <v>270603</v>
          </cell>
          <cell r="B1966" t="str">
            <v>REDE PROTECAO DE NYLON COM GANCHOS E BUCHAS S8</v>
          </cell>
          <cell r="C1966" t="str">
            <v>m2</v>
          </cell>
          <cell r="D1966">
            <v>18</v>
          </cell>
          <cell r="E1966">
            <v>0</v>
          </cell>
          <cell r="F1966">
            <v>18</v>
          </cell>
        </row>
        <row r="1967">
          <cell r="A1967">
            <v>270619</v>
          </cell>
          <cell r="B1967" t="str">
            <v>ARAME FARPADO 3 FIOS EM ALAMBRADO E/OU MURO EXISTENTES</v>
          </cell>
          <cell r="C1967" t="str">
            <v>M</v>
          </cell>
          <cell r="D1967">
            <v>1.72</v>
          </cell>
          <cell r="E1967">
            <v>1.55</v>
          </cell>
          <cell r="F1967">
            <v>3.27</v>
          </cell>
        </row>
        <row r="1968">
          <cell r="A1968">
            <v>270620</v>
          </cell>
          <cell r="B1968" t="str">
            <v>ALAMBRADO (2ª OPÇÃO) EM POSTE DE CONCRETO DUPLO T 150X7M / TUBO INDUSTRIAL 2"
#2,28 / TELA MALHA 4" FIO 12</v>
          </cell>
          <cell r="C1968" t="str">
            <v>m2</v>
          </cell>
          <cell r="D1968">
            <v>41.25</v>
          </cell>
          <cell r="E1968">
            <v>1.5</v>
          </cell>
          <cell r="F1968">
            <v>42.75</v>
          </cell>
        </row>
        <row r="1969">
          <cell r="A1969">
            <v>270621</v>
          </cell>
          <cell r="B1969" t="str">
            <v>ALAMBRADO EM TUBO INDUSTRIAL 2"#2,28 E TELA MALHA 4" FIO 12 (QUADRA ESPORTE
EXISTENTE) SEM PINTURA</v>
          </cell>
          <cell r="C1969" t="str">
            <v>m2</v>
          </cell>
          <cell r="D1969">
            <v>55.36</v>
          </cell>
          <cell r="E1969">
            <v>3.08</v>
          </cell>
          <cell r="F1969">
            <v>58.44</v>
          </cell>
        </row>
        <row r="1970">
          <cell r="A1970">
            <v>270701</v>
          </cell>
          <cell r="B1970" t="str">
            <v>ALAMBRADO CANO FERRO GALVANIZADO 2" E TELA H=2M PADRÃO GOINFRA</v>
          </cell>
          <cell r="C1970" t="str">
            <v>m</v>
          </cell>
          <cell r="D1970">
            <v>300.41000000000003</v>
          </cell>
          <cell r="E1970">
            <v>36.39</v>
          </cell>
          <cell r="F1970">
            <v>336.8</v>
          </cell>
        </row>
        <row r="1971">
          <cell r="A1971">
            <v>270702</v>
          </cell>
          <cell r="B1971" t="str">
            <v>ALAMBRADO COM POSTE DE CONCRETO E CINTA ARMADA PD. GOINFRA</v>
          </cell>
          <cell r="C1971" t="str">
            <v>m</v>
          </cell>
          <cell r="D1971">
            <v>60.69</v>
          </cell>
          <cell r="E1971">
            <v>34.799999999999997</v>
          </cell>
          <cell r="F1971">
            <v>95.49</v>
          </cell>
        </row>
        <row r="1972">
          <cell r="A1972">
            <v>270704</v>
          </cell>
          <cell r="B1972" t="str">
            <v>CERCA PROVISÓRIA EM MADEIRA ROLIÇA ( EUCALIPTO SEM TRATAMENTO) H = 1,70M, COM 9 FIOS DE ARAME FARPADO - POSTE ESTICADOR A CADA 25 M E ESPAÇAMENTO ENTRE
POSTES = 2,50 M</v>
          </cell>
          <cell r="C1972" t="str">
            <v>m</v>
          </cell>
          <cell r="D1972">
            <v>6.55</v>
          </cell>
          <cell r="E1972">
            <v>9.49</v>
          </cell>
          <cell r="F1972">
            <v>16.04</v>
          </cell>
        </row>
        <row r="1973">
          <cell r="A1973">
            <v>270705</v>
          </cell>
          <cell r="B1973" t="str">
            <v>CERCA EM MADEIRA ROLIÇA ( EUCALIPTO COM TRATAMENTO ) COM H=1,70 M E 9 FIOS DE
ARAME FARPADO - POSTE ESTICADOR A CADA 25 M  E ESPAÇAMENTO ENTRE POSTES = 2, 50 M</v>
          </cell>
          <cell r="C1973" t="str">
            <v>m</v>
          </cell>
          <cell r="D1973">
            <v>15.12</v>
          </cell>
          <cell r="E1973">
            <v>9.49</v>
          </cell>
          <cell r="F1973">
            <v>24.61</v>
          </cell>
        </row>
        <row r="1974">
          <cell r="A1974">
            <v>270802</v>
          </cell>
          <cell r="B1974" t="str">
            <v>MASTROS PARA BANDEIRAS EM  FERRO GALVANIZADO (ASSENTADOS/PINTADOS) -  3
UNIDADES</v>
          </cell>
          <cell r="C1974" t="str">
            <v>CJ</v>
          </cell>
          <cell r="D1974">
            <v>1138.67</v>
          </cell>
          <cell r="E1974">
            <v>64.27</v>
          </cell>
          <cell r="F1974">
            <v>1202.94</v>
          </cell>
        </row>
        <row r="1975">
          <cell r="A1975">
            <v>270804</v>
          </cell>
          <cell r="B1975" t="str">
            <v>PLACA DE INAUGURAÇÃO AÇO ESCOVADO 60 X 120 CM</v>
          </cell>
          <cell r="C1975" t="str">
            <v>un</v>
          </cell>
          <cell r="D1975">
            <v>980.6</v>
          </cell>
          <cell r="E1975">
            <v>3.49</v>
          </cell>
          <cell r="F1975">
            <v>984.09</v>
          </cell>
        </row>
        <row r="1976">
          <cell r="A1976">
            <v>270805</v>
          </cell>
          <cell r="B1976" t="str">
            <v>PLACA DE INAUGURAÇÃO EM DURALUMÍNIO 42 X 60 CM</v>
          </cell>
          <cell r="C1976" t="str">
            <v>Un</v>
          </cell>
          <cell r="D1976">
            <v>580.6</v>
          </cell>
          <cell r="E1976">
            <v>3.49</v>
          </cell>
          <cell r="F1976">
            <v>584.09</v>
          </cell>
        </row>
        <row r="1977">
          <cell r="A1977">
            <v>270806</v>
          </cell>
          <cell r="B1977" t="str">
            <v>PLACA DE INAUGURAÇÃO EM DURALUMÍNIO 80 X 60 CM</v>
          </cell>
          <cell r="C1977" t="str">
            <v>Un</v>
          </cell>
          <cell r="D1977">
            <v>900.6</v>
          </cell>
          <cell r="E1977">
            <v>3.49</v>
          </cell>
          <cell r="F1977">
            <v>904.09</v>
          </cell>
        </row>
        <row r="1978">
          <cell r="A1978">
            <v>270807</v>
          </cell>
          <cell r="B1978" t="str">
            <v>PLACA INAUGURACAO ACO INOXIDAVEL  (60X40)</v>
          </cell>
          <cell r="C1978" t="str">
            <v>Un</v>
          </cell>
          <cell r="D1978">
            <v>320</v>
          </cell>
          <cell r="E1978">
            <v>5.25</v>
          </cell>
          <cell r="F1978">
            <v>325.25</v>
          </cell>
        </row>
        <row r="1979">
          <cell r="A1979">
            <v>270808</v>
          </cell>
          <cell r="B1979" t="str">
            <v>PLACA INAUGURACAO ACO INOXIDAVEL (40 X 25)</v>
          </cell>
          <cell r="C1979" t="str">
            <v>Un</v>
          </cell>
          <cell r="D1979">
            <v>180</v>
          </cell>
          <cell r="E1979">
            <v>5.25</v>
          </cell>
          <cell r="F1979">
            <v>185.25</v>
          </cell>
        </row>
        <row r="1980">
          <cell r="A1980">
            <v>270809</v>
          </cell>
          <cell r="B1980" t="str">
            <v>PLACA DE INAUGURACAO ACO ESCOVADO 42X60 CM</v>
          </cell>
          <cell r="C1980" t="str">
            <v>Un</v>
          </cell>
          <cell r="D1980">
            <v>320.60000000000002</v>
          </cell>
          <cell r="E1980">
            <v>3.49</v>
          </cell>
          <cell r="F1980">
            <v>324.08999999999997</v>
          </cell>
        </row>
        <row r="1981">
          <cell r="A1981">
            <v>270810</v>
          </cell>
          <cell r="B1981" t="str">
            <v>PLACA DE INAUGURACAO ACO ESCOVADO 80 X 60 CM</v>
          </cell>
          <cell r="C1981" t="str">
            <v>Un</v>
          </cell>
          <cell r="D1981">
            <v>560.6</v>
          </cell>
          <cell r="E1981">
            <v>3.49</v>
          </cell>
          <cell r="F1981">
            <v>564.09</v>
          </cell>
        </row>
        <row r="1982">
          <cell r="A1982">
            <v>270811</v>
          </cell>
          <cell r="B1982" t="str">
            <v>OBELISCO PARA PLACA DE INAUGURAÇÃO - PADRÃO GOINFRA</v>
          </cell>
          <cell r="C1982" t="str">
            <v>Un</v>
          </cell>
          <cell r="D1982">
            <v>160.25</v>
          </cell>
          <cell r="E1982">
            <v>279.51</v>
          </cell>
          <cell r="F1982">
            <v>439.76</v>
          </cell>
        </row>
        <row r="1983">
          <cell r="A1983">
            <v>270889</v>
          </cell>
          <cell r="B1983" t="str">
            <v>SUPORTE PADRÃO PARA TABELA BASQUETE EM "U" ENRIJECIDO- 2 UNID. (ASSENTADOS/
PINTADOS)</v>
          </cell>
          <cell r="C1983" t="str">
            <v>CJ</v>
          </cell>
          <cell r="D1983">
            <v>3848.37</v>
          </cell>
          <cell r="E1983">
            <v>624.72</v>
          </cell>
          <cell r="F1983">
            <v>4473.09</v>
          </cell>
        </row>
        <row r="1984">
          <cell r="A1984">
            <v>270890</v>
          </cell>
          <cell r="B1984" t="str">
            <v>SUPORTE ARTICULÁVEL EM TUBO INDUSTRIAL PARA TABELA BASQUETE (ASSENT./
PINTADOS)- 2 UNID.</v>
          </cell>
          <cell r="C1984" t="str">
            <v>CJ</v>
          </cell>
          <cell r="D1984">
            <v>4801.8900000000003</v>
          </cell>
          <cell r="E1984">
            <v>365.53</v>
          </cell>
          <cell r="F1984">
            <v>5167.42</v>
          </cell>
        </row>
        <row r="1985">
          <cell r="A1985">
            <v>270891</v>
          </cell>
          <cell r="B1985" t="str">
            <v>SUPORTE EM TUBO INDUSTRIAL REMOVÍVEL PARA TABELA DE BASQUETE - 2 UNID.(
ASSENT./PINTADOS)</v>
          </cell>
          <cell r="C1985" t="str">
            <v>CJ</v>
          </cell>
          <cell r="D1985">
            <v>2352.4299999999998</v>
          </cell>
          <cell r="E1985">
            <v>396.67</v>
          </cell>
          <cell r="F1985">
            <v>2749.1</v>
          </cell>
        </row>
        <row r="1986">
          <cell r="A1986">
            <v>270892</v>
          </cell>
          <cell r="B1986" t="str">
            <v>SUPORTE EM FERRO GALVANIZADO REMOVÍVEL PARA TABELA BASQUETE (ASSENT./
PINTADOS) - 2 UNID.</v>
          </cell>
          <cell r="C1986" t="str">
            <v>CJ</v>
          </cell>
          <cell r="D1986">
            <v>6048.52</v>
          </cell>
          <cell r="E1986">
            <v>457.01</v>
          </cell>
          <cell r="F1986">
            <v>6505.53</v>
          </cell>
        </row>
        <row r="1987">
          <cell r="A1987">
            <v>271098</v>
          </cell>
          <cell r="B1987" t="str">
            <v>TABELA PARA BASQUETE ESTRUT. METÁLICA E MADEIRA DE LEI ASSENT./PINTADAS COM
ARO FLEXÍVEL - 2 UNID.</v>
          </cell>
          <cell r="C1987" t="str">
            <v>CJ</v>
          </cell>
          <cell r="D1987">
            <v>1721.52</v>
          </cell>
          <cell r="E1987">
            <v>120.65</v>
          </cell>
          <cell r="F1987">
            <v>1842.17</v>
          </cell>
        </row>
        <row r="1988">
          <cell r="A1988">
            <v>271099</v>
          </cell>
          <cell r="B1988" t="str">
            <v>TABELA PARA BASQUETE ESTRUTURA METÁLICA E COMPENSADO (ASSENT./PINTADAS)
ARO METÁLICO - 2 UNID.</v>
          </cell>
          <cell r="C1988" t="str">
            <v>CJ</v>
          </cell>
          <cell r="D1988">
            <v>1104.3699999999999</v>
          </cell>
          <cell r="E1988">
            <v>120.65</v>
          </cell>
          <cell r="F1988">
            <v>1225.02</v>
          </cell>
        </row>
        <row r="1989">
          <cell r="A1989">
            <v>271100</v>
          </cell>
          <cell r="B1989" t="str">
            <v>TABELA PARA BASQUETE ESTRUTURA METÁLICA COMPENSADO (ASSENT./PINTADAS) ARO
FLEXÍVEL - 2 UNID.</v>
          </cell>
          <cell r="C1989" t="str">
            <v>CJ</v>
          </cell>
          <cell r="D1989">
            <v>1971.23</v>
          </cell>
          <cell r="E1989">
            <v>120.65</v>
          </cell>
          <cell r="F1989">
            <v>2091.88</v>
          </cell>
        </row>
        <row r="1990">
          <cell r="A1990">
            <v>271101</v>
          </cell>
          <cell r="B1990" t="str">
            <v>TRAVES FERRO GALVANIZADO PARA FUTEBOL DE SALÃO PINTADAS - 3,00 x 2,00M - 2 UNID.</v>
          </cell>
          <cell r="C1990" t="str">
            <v>CJ</v>
          </cell>
          <cell r="D1990">
            <v>2628.71</v>
          </cell>
          <cell r="E1990">
            <v>86</v>
          </cell>
          <cell r="F1990">
            <v>2714.71</v>
          </cell>
        </row>
        <row r="1991">
          <cell r="A1991">
            <v>271102</v>
          </cell>
          <cell r="B1991" t="str">
            <v>TABELA PARA BASQUETE ESTRUTURA METÁLICA MADEIRA DE LEI (ASSENT./PINTADAS)
ARO METÁLICO - 2 UNID.</v>
          </cell>
          <cell r="C1991" t="str">
            <v>CJ</v>
          </cell>
          <cell r="D1991">
            <v>854.66</v>
          </cell>
          <cell r="E1991">
            <v>120.65</v>
          </cell>
          <cell r="F1991">
            <v>975.31</v>
          </cell>
        </row>
        <row r="1992">
          <cell r="A1992">
            <v>271103</v>
          </cell>
          <cell r="B1992" t="str">
            <v>CONJUNTO PARA VOLEIBOL EM FERRO GALVANIZADO COM PINTURA (2 SUPORTES)</v>
          </cell>
          <cell r="C1992" t="str">
            <v>CJ</v>
          </cell>
          <cell r="D1992">
            <v>832.03</v>
          </cell>
          <cell r="E1992">
            <v>39.07</v>
          </cell>
          <cell r="F1992">
            <v>871.1</v>
          </cell>
        </row>
        <row r="1993">
          <cell r="A1993">
            <v>271105</v>
          </cell>
          <cell r="B1993" t="str">
            <v>TRAVES EM FERRO GALVANIZADO PARA CAMPO DE FUTEBOL (ASSENT./PINTADAS) 7,32X2,
44M - 2 UNID.</v>
          </cell>
          <cell r="C1993" t="str">
            <v>CJ</v>
          </cell>
          <cell r="D1993">
            <v>5270.13</v>
          </cell>
          <cell r="E1993">
            <v>419.32</v>
          </cell>
          <cell r="F1993">
            <v>5689.45</v>
          </cell>
        </row>
        <row r="1994">
          <cell r="A1994">
            <v>271106</v>
          </cell>
          <cell r="B1994" t="str">
            <v>TRAVES EM FERRO GALVANIZADO PARA CAMPO DE FUTEBOL EM AREIA (ASSENT./
PINTADAS) 2,00X5,00M - 2 UNID.</v>
          </cell>
          <cell r="C1994" t="str">
            <v>CJ</v>
          </cell>
          <cell r="D1994">
            <v>3862.17</v>
          </cell>
          <cell r="E1994">
            <v>381.71</v>
          </cell>
          <cell r="F1994">
            <v>4243.88</v>
          </cell>
        </row>
        <row r="1995">
          <cell r="A1995">
            <v>271201</v>
          </cell>
          <cell r="B1995" t="str">
            <v>QUADRO DE GIZ (5,0X1,20 M C/EMBOÇO PINTURA COMPLETO)</v>
          </cell>
          <cell r="C1995" t="str">
            <v>Un</v>
          </cell>
          <cell r="D1995">
            <v>344.14</v>
          </cell>
          <cell r="E1995">
            <v>322.64</v>
          </cell>
          <cell r="F1995">
            <v>666.78</v>
          </cell>
        </row>
        <row r="1996">
          <cell r="A1996">
            <v>271204</v>
          </cell>
          <cell r="B1996" t="str">
            <v>QUADRO DE GIZ (1,36 X 6,20) ESC. 20 SALAS</v>
          </cell>
          <cell r="C1996" t="str">
            <v>Un</v>
          </cell>
          <cell r="D1996">
            <v>650.64</v>
          </cell>
          <cell r="E1996">
            <v>322.64</v>
          </cell>
          <cell r="F1996">
            <v>973.28</v>
          </cell>
        </row>
        <row r="1997">
          <cell r="A1997">
            <v>271208</v>
          </cell>
          <cell r="B1997" t="str">
            <v>QD.GIZ EMBOCO/LAM.MELAMINICO COMPL.-ESC.2000 6,87X1,39M</v>
          </cell>
          <cell r="C1997" t="str">
            <v>Un</v>
          </cell>
          <cell r="D1997">
            <v>690.66</v>
          </cell>
          <cell r="E1997">
            <v>560.27</v>
          </cell>
          <cell r="F1997">
            <v>1250.93</v>
          </cell>
        </row>
        <row r="1998">
          <cell r="A1998">
            <v>271210</v>
          </cell>
          <cell r="B1998" t="str">
            <v>QUADRO DE GIZ EMBOÇO/PINTURA COMPLETO</v>
          </cell>
          <cell r="C1998" t="str">
            <v>m2</v>
          </cell>
          <cell r="D1998">
            <v>57.3</v>
          </cell>
          <cell r="E1998">
            <v>53.77</v>
          </cell>
          <cell r="F1998">
            <v>111.07</v>
          </cell>
        </row>
        <row r="1999">
          <cell r="A1999">
            <v>271303</v>
          </cell>
          <cell r="B1999" t="str">
            <v>BANCO DE CONCRETO POLIDO BASE EM ALVENARIA REBOCADA E PINTADA - PADRÃO
GOINFRA</v>
          </cell>
          <cell r="C1999" t="str">
            <v>m</v>
          </cell>
          <cell r="D1999">
            <v>104.78</v>
          </cell>
          <cell r="E1999">
            <v>69.94</v>
          </cell>
          <cell r="F1999">
            <v>174.72</v>
          </cell>
        </row>
        <row r="2000">
          <cell r="A2000">
            <v>271304</v>
          </cell>
          <cell r="B2000" t="str">
            <v>BANCADA DE ARDOSIA POLIDA</v>
          </cell>
          <cell r="C2000" t="str">
            <v>m2</v>
          </cell>
          <cell r="D2000">
            <v>153.61000000000001</v>
          </cell>
          <cell r="E2000">
            <v>32.68</v>
          </cell>
          <cell r="F2000">
            <v>186.29</v>
          </cell>
        </row>
        <row r="2001">
          <cell r="A2001">
            <v>271305</v>
          </cell>
          <cell r="B2001" t="str">
            <v>BASE DE BANCADA REBOCADA</v>
          </cell>
          <cell r="C2001" t="str">
            <v>m</v>
          </cell>
          <cell r="D2001">
            <v>18.010000000000002</v>
          </cell>
          <cell r="E2001">
            <v>45.93</v>
          </cell>
          <cell r="F2001">
            <v>63.94</v>
          </cell>
        </row>
        <row r="2002">
          <cell r="A2002">
            <v>271306</v>
          </cell>
          <cell r="B2002" t="str">
            <v>BASE DE BANCADA REV.COM CERAMICA</v>
          </cell>
          <cell r="C2002" t="str">
            <v>M</v>
          </cell>
          <cell r="D2002">
            <v>36.07</v>
          </cell>
          <cell r="E2002">
            <v>65.61</v>
          </cell>
          <cell r="F2002">
            <v>101.68</v>
          </cell>
        </row>
        <row r="2003">
          <cell r="A2003">
            <v>271307</v>
          </cell>
          <cell r="B2003" t="str">
            <v>BANCO CONCRETO POLIDO BASE EM ALVENARIA TIJOLO APARENTE PINTADA - PADRÃO
GOINFRA</v>
          </cell>
          <cell r="C2003" t="str">
            <v>M</v>
          </cell>
          <cell r="D2003">
            <v>123.43</v>
          </cell>
          <cell r="E2003">
            <v>77.34</v>
          </cell>
          <cell r="F2003">
            <v>200.77</v>
          </cell>
        </row>
        <row r="2004">
          <cell r="A2004">
            <v>271408</v>
          </cell>
          <cell r="B2004" t="str">
            <v>MICTORIO ACO INOX SOBRE COCHO DE CONCRETO(SEM INST.H.SANIT.)</v>
          </cell>
          <cell r="C2004" t="str">
            <v>m</v>
          </cell>
          <cell r="D2004">
            <v>1049.06</v>
          </cell>
          <cell r="E2004">
            <v>54.23</v>
          </cell>
          <cell r="F2004">
            <v>1103.29</v>
          </cell>
        </row>
        <row r="2005">
          <cell r="A2005">
            <v>271409</v>
          </cell>
          <cell r="B2005" t="str">
            <v>LAVATORIO ACO INOX SOBRE COCHO DE CONCRETO (SEM INST.H.SANIT.)</v>
          </cell>
          <cell r="C2005" t="str">
            <v>m</v>
          </cell>
          <cell r="D2005">
            <v>1042.22</v>
          </cell>
          <cell r="E2005">
            <v>110.42</v>
          </cell>
          <cell r="F2005">
            <v>1152.6400000000001</v>
          </cell>
        </row>
        <row r="2006">
          <cell r="A2006">
            <v>271417</v>
          </cell>
          <cell r="B2006" t="str">
            <v>CANALETA CONCRETO DESEMPENADO 5 CM PD.GOINFRA</v>
          </cell>
          <cell r="C2006" t="str">
            <v>m</v>
          </cell>
          <cell r="D2006">
            <v>10.36</v>
          </cell>
          <cell r="E2006">
            <v>23.12</v>
          </cell>
          <cell r="F2006">
            <v>33.479999999999997</v>
          </cell>
        </row>
        <row r="2007">
          <cell r="A2007">
            <v>271500</v>
          </cell>
          <cell r="B2007" t="str">
            <v>CAFE DA MANHA</v>
          </cell>
          <cell r="C2007" t="str">
            <v>RE</v>
          </cell>
          <cell r="D2007">
            <v>2.23</v>
          </cell>
          <cell r="E2007">
            <v>0</v>
          </cell>
          <cell r="F2007">
            <v>2.23</v>
          </cell>
        </row>
        <row r="2008">
          <cell r="A2008">
            <v>271502</v>
          </cell>
          <cell r="B2008" t="str">
            <v>CANTINA - (OBRAS CIVIS)</v>
          </cell>
          <cell r="C2008" t="str">
            <v>RE</v>
          </cell>
          <cell r="D2008">
            <v>9.98</v>
          </cell>
          <cell r="E2008">
            <v>0</v>
          </cell>
          <cell r="F2008">
            <v>9.98</v>
          </cell>
        </row>
        <row r="2009">
          <cell r="A2009">
            <v>271507</v>
          </cell>
          <cell r="B2009" t="str">
            <v>BEBEDOURO PARA 6 TORNEIRAS REVESTIDO COM CERÂMICA ( EXCLUSO AS INSTALAÇÕES
HIDROSSANITÁRIAS)</v>
          </cell>
          <cell r="C2009" t="str">
            <v>Un</v>
          </cell>
          <cell r="D2009">
            <v>273.32</v>
          </cell>
          <cell r="E2009">
            <v>439.7</v>
          </cell>
          <cell r="F2009">
            <v>713.02</v>
          </cell>
        </row>
        <row r="2010">
          <cell r="A2010">
            <v>271508</v>
          </cell>
          <cell r="B2010" t="str">
            <v>BEBEDOURO REVESTIDO COM CERÂMICA CRIANÇA/ADULTO - NICHO (SEM INST.H.SANIT.)</v>
          </cell>
          <cell r="C2010" t="str">
            <v>M</v>
          </cell>
          <cell r="D2010">
            <v>178.2</v>
          </cell>
          <cell r="E2010">
            <v>196.52</v>
          </cell>
          <cell r="F2010">
            <v>374.72</v>
          </cell>
        </row>
        <row r="2011">
          <cell r="A2011">
            <v>271509</v>
          </cell>
          <cell r="B2011" t="str">
            <v>BEBEDOURO REVESTIDO COM CERÂMICA ADULTO/CRIANÇA PAREDE(SEM INST.H.SANIT.)</v>
          </cell>
          <cell r="C2011" t="str">
            <v>M</v>
          </cell>
          <cell r="D2011">
            <v>187.59</v>
          </cell>
          <cell r="E2011">
            <v>326.3</v>
          </cell>
          <cell r="F2011">
            <v>513.89</v>
          </cell>
        </row>
        <row r="2012">
          <cell r="A2012">
            <v>271605</v>
          </cell>
          <cell r="B2012" t="str">
            <v>SUPORTE PARA BANCADA EM FERRO "T" 1/8" X 1 1/4"</v>
          </cell>
          <cell r="C2012" t="str">
            <v>Un</v>
          </cell>
          <cell r="D2012">
            <v>7.57</v>
          </cell>
          <cell r="E2012">
            <v>5.68</v>
          </cell>
          <cell r="F2012">
            <v>13.25</v>
          </cell>
        </row>
        <row r="2013">
          <cell r="A2013">
            <v>271608</v>
          </cell>
          <cell r="B2013" t="str">
            <v>BANCADA DE GRANITO C/ESPELHO</v>
          </cell>
          <cell r="C2013" t="str">
            <v>m2</v>
          </cell>
          <cell r="D2013">
            <v>218.63</v>
          </cell>
          <cell r="E2013">
            <v>32.68</v>
          </cell>
          <cell r="F2013">
            <v>251.31</v>
          </cell>
        </row>
        <row r="2014">
          <cell r="A2014">
            <v>271609</v>
          </cell>
          <cell r="B2014" t="str">
            <v>BANCADA DE CONCRETO POLIDO</v>
          </cell>
          <cell r="C2014" t="str">
            <v>m2</v>
          </cell>
          <cell r="D2014">
            <v>57.91</v>
          </cell>
          <cell r="E2014">
            <v>81.31</v>
          </cell>
          <cell r="F2014">
            <v>139.22</v>
          </cell>
        </row>
        <row r="2015">
          <cell r="A2015">
            <v>271701</v>
          </cell>
          <cell r="B2015" t="str">
            <v>BANCADA DE GRANITINA</v>
          </cell>
          <cell r="C2015" t="str">
            <v>m2</v>
          </cell>
          <cell r="D2015">
            <v>77.84</v>
          </cell>
          <cell r="E2015">
            <v>81.31</v>
          </cell>
          <cell r="F2015">
            <v>159.15</v>
          </cell>
        </row>
        <row r="2016">
          <cell r="A2016">
            <v>271702</v>
          </cell>
          <cell r="B2016" t="str">
            <v>BANCADA DE MARMORE</v>
          </cell>
          <cell r="C2016" t="str">
            <v>m2</v>
          </cell>
          <cell r="D2016">
            <v>253.61</v>
          </cell>
          <cell r="E2016">
            <v>32.68</v>
          </cell>
          <cell r="F2016">
            <v>286.29000000000002</v>
          </cell>
        </row>
        <row r="2017">
          <cell r="A2017">
            <v>271708</v>
          </cell>
          <cell r="B2017" t="str">
            <v>MEIO FIO 7X20X100CM PD. GOINFRA EM ALVEN.TIJOLO COMUM 1/4 V. REBOCADO(1CI:
3ARMLC), PINT. A CAL 2 DEMÃOS (INCLUSO ESCAV./APILOAM./REAT. E CONC. FC28 = 10MPA P/ ASSENTAM./CHUMBAMENTO)</v>
          </cell>
          <cell r="C2017" t="str">
            <v>m</v>
          </cell>
          <cell r="D2017">
            <v>15.22</v>
          </cell>
          <cell r="E2017">
            <v>15.68</v>
          </cell>
          <cell r="F2017">
            <v>30.9</v>
          </cell>
        </row>
        <row r="2018">
          <cell r="A2018">
            <v>271711</v>
          </cell>
          <cell r="B2018" t="str">
            <v>MEIO FIO PD. GOINFRA EM CONC. PRÉ MOLD. RETO/CURVO (9v12X25X100CM), C/ SARJETA ( 13X10v12CM)FC28=20MPA COM ARGAM.(1CI:3ARMLC) P/ARREMATE DO REJUNT. - INCLUSO
ESCAV./APILOAM./REATERRO E CONC.FC28= 10MPA P/ ASSENTAM. E CHUMBAMENTO</v>
          </cell>
          <cell r="C2018" t="str">
            <v>m</v>
          </cell>
          <cell r="D2018">
            <v>14.32</v>
          </cell>
          <cell r="E2018">
            <v>13.25</v>
          </cell>
          <cell r="F2018">
            <v>27.57</v>
          </cell>
        </row>
        <row r="2019">
          <cell r="A2019">
            <v>271712</v>
          </cell>
          <cell r="B2019" t="str">
            <v>MEIO FIO PD. GOINFRA EM CONC. PRÉ MOLD. RETO/CURVO (9v12X25X100CM), C/ SARJETA ( 13X10v12CM)FC28=30MPA COM ARGAM.(1CI:3ARMLC) P/ARREMATE DO REJUNT. - INCLUSO
ESCAV./APILOAM./REATERRO E CONC.FC28= 10MPA P/ ASSENTAM. E CHUMBAMENTO</v>
          </cell>
          <cell r="C2019" t="str">
            <v>m</v>
          </cell>
          <cell r="D2019">
            <v>14.75</v>
          </cell>
          <cell r="E2019">
            <v>13.25</v>
          </cell>
          <cell r="F2019">
            <v>28</v>
          </cell>
        </row>
        <row r="2020">
          <cell r="A2020">
            <v>271713</v>
          </cell>
          <cell r="B2020" t="str">
            <v>MEIO FIO PD. GOINFRA EM CONC. PRÉ MOLD. RETO/CURVO (9v12X30X100CM),  FC28=
30MPA COM ARGAM.(1CI:3ARMLC) P/ARREMATE DO REJUNT. - INCLUSO ESCAV./APILOAM./ REATERRO E CONC.FC28= 10MPA P/ ASSENTAM. E CHUMBAMENTO</v>
          </cell>
          <cell r="C2020" t="str">
            <v>M</v>
          </cell>
          <cell r="D2020">
            <v>12</v>
          </cell>
          <cell r="E2020">
            <v>11.24</v>
          </cell>
          <cell r="F2020">
            <v>23.24</v>
          </cell>
        </row>
        <row r="2021">
          <cell r="A2021">
            <v>271714</v>
          </cell>
          <cell r="B2021" t="str">
            <v>MEIO FIO PD. GOINFRA EM CONC. PRÉ MOLD. RETO/CURVO (5X25X100CM),  FC28=20MPA COM ARGAM.(1CI:3ARMLC) P/ARREMATE DO REJUNT. E PINTURA A CAL 2 DEMÃOS - INCLUSO ESCAV./APILOAM./REATERRO E CONC.FC28= 10MPA P/ ASSENTAM. E
CHUMBAMENTO</v>
          </cell>
          <cell r="C2021" t="str">
            <v>m</v>
          </cell>
          <cell r="D2021">
            <v>5.53</v>
          </cell>
          <cell r="E2021">
            <v>6.48</v>
          </cell>
          <cell r="F2021">
            <v>12.01</v>
          </cell>
        </row>
        <row r="2022">
          <cell r="A2022">
            <v>271715</v>
          </cell>
          <cell r="B2022" t="str">
            <v>MEIO FIO PD. GOINFRA EM CONC. PRÉ MOLD. RETO/CURVO (9v12X30X100CM), FC28=20MPA COM ARGAM.(1CI:3ARMLC) P/ARREMATE DO REJUNT. - INCLUSO ESCAV./APILOAM./
REATERRO E CONC.FC28= 10MPA P/ ASSENTAM. E CHUMBAMENTO</v>
          </cell>
          <cell r="C2022" t="str">
            <v>m</v>
          </cell>
          <cell r="D2022">
            <v>11.63</v>
          </cell>
          <cell r="E2022">
            <v>11.24</v>
          </cell>
          <cell r="F2022">
            <v>22.87</v>
          </cell>
        </row>
        <row r="2023">
          <cell r="A2023">
            <v>271716</v>
          </cell>
          <cell r="B2023" t="str">
            <v>CANTONEIRA ARDOSIA POLIDA 2 REGUAS BOLEADAS</v>
          </cell>
          <cell r="C2023" t="str">
            <v>m2</v>
          </cell>
          <cell r="D2023">
            <v>172.1</v>
          </cell>
          <cell r="E2023">
            <v>121.27</v>
          </cell>
          <cell r="F2023">
            <v>293.37</v>
          </cell>
        </row>
        <row r="2024">
          <cell r="A2024">
            <v>271717</v>
          </cell>
          <cell r="B2024" t="str">
            <v>CANTONEIRA MARMORE E REGUAS BOLEADAS</v>
          </cell>
          <cell r="C2024" t="str">
            <v>m2</v>
          </cell>
          <cell r="D2024">
            <v>272.10000000000002</v>
          </cell>
          <cell r="E2024">
            <v>121.27</v>
          </cell>
          <cell r="F2024">
            <v>393.37</v>
          </cell>
        </row>
        <row r="2025">
          <cell r="A2025">
            <v>271718</v>
          </cell>
          <cell r="B2025" t="str">
            <v>CANTONEIRA GRANITO REGUAS BOLEADAS</v>
          </cell>
          <cell r="C2025" t="str">
            <v>m2</v>
          </cell>
          <cell r="D2025">
            <v>202.1</v>
          </cell>
          <cell r="E2025">
            <v>121.27</v>
          </cell>
          <cell r="F2025">
            <v>323.37</v>
          </cell>
        </row>
        <row r="2026">
          <cell r="A2026">
            <v>271801</v>
          </cell>
          <cell r="B2026" t="str">
            <v>LADRILHO HIDRAULICO COR NATURAL (SEM LASTRO)</v>
          </cell>
          <cell r="C2026" t="str">
            <v>m2</v>
          </cell>
          <cell r="D2026">
            <v>50.7</v>
          </cell>
          <cell r="E2026">
            <v>15.97</v>
          </cell>
          <cell r="F2026">
            <v>66.67</v>
          </cell>
        </row>
        <row r="2027">
          <cell r="A2027">
            <v>271802</v>
          </cell>
          <cell r="B2027" t="str">
            <v>LADRILHO HIDRAULICO DE UMA COR (SEM LASTRO)</v>
          </cell>
          <cell r="C2027" t="str">
            <v>m2</v>
          </cell>
          <cell r="D2027">
            <v>60.68</v>
          </cell>
          <cell r="E2027">
            <v>15.97</v>
          </cell>
          <cell r="F2027">
            <v>76.650000000000006</v>
          </cell>
        </row>
        <row r="2028">
          <cell r="A2028">
            <v>271803</v>
          </cell>
          <cell r="B2028" t="str">
            <v>LADRILHO HIDRAULICO DE DUAS CORES (SEM LASTRO)</v>
          </cell>
          <cell r="C2028" t="str">
            <v>m2</v>
          </cell>
          <cell r="D2028">
            <v>74.33</v>
          </cell>
          <cell r="E2028">
            <v>15.97</v>
          </cell>
          <cell r="F2028">
            <v>90.3</v>
          </cell>
        </row>
        <row r="2029">
          <cell r="A2029">
            <v>271850</v>
          </cell>
          <cell r="B2029" t="str">
            <v>LETRA CAIXA CHAPA GALVANIZADA PINTADA COLOCADA</v>
          </cell>
          <cell r="C2029" t="str">
            <v>m</v>
          </cell>
          <cell r="D2029">
            <v>290</v>
          </cell>
          <cell r="E2029">
            <v>0</v>
          </cell>
          <cell r="F2029">
            <v>290</v>
          </cell>
        </row>
        <row r="2030">
          <cell r="A2030">
            <v>271851</v>
          </cell>
          <cell r="B2030" t="str">
            <v>LETRA CAIXA INOX COLOCADA</v>
          </cell>
          <cell r="C2030" t="str">
            <v>m</v>
          </cell>
          <cell r="D2030">
            <v>350</v>
          </cell>
          <cell r="E2030">
            <v>0</v>
          </cell>
          <cell r="F2030">
            <v>350</v>
          </cell>
        </row>
        <row r="2031">
          <cell r="A2031">
            <v>271852</v>
          </cell>
          <cell r="B2031" t="str">
            <v>LETRA CAIXA INOX ESCOVADO COLOCADA</v>
          </cell>
          <cell r="C2031" t="str">
            <v>m</v>
          </cell>
          <cell r="D2031">
            <v>430</v>
          </cell>
          <cell r="E2031">
            <v>0</v>
          </cell>
          <cell r="F2031">
            <v>430</v>
          </cell>
        </row>
        <row r="2032">
          <cell r="A2032">
            <v>271853</v>
          </cell>
          <cell r="B2032" t="str">
            <v>LETRA  CAIXA LATAO AMARELO COLOCADA</v>
          </cell>
          <cell r="C2032" t="str">
            <v>m</v>
          </cell>
          <cell r="D2032">
            <v>540</v>
          </cell>
          <cell r="E2032">
            <v>0</v>
          </cell>
          <cell r="F2032">
            <v>540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1B24-2349-479E-AF1F-EB60E29A1BA2}">
  <sheetPr>
    <pageSetUpPr fitToPage="1"/>
  </sheetPr>
  <dimension ref="A1:Y111"/>
  <sheetViews>
    <sheetView showGridLines="0" view="pageBreakPreview" zoomScale="55" zoomScaleNormal="95" zoomScaleSheetLayoutView="55" workbookViewId="0">
      <selection activeCell="B1" sqref="B1:L1"/>
    </sheetView>
  </sheetViews>
  <sheetFormatPr defaultColWidth="9" defaultRowHeight="18.75" customHeight="1" outlineLevelRow="1" outlineLevelCol="1"/>
  <cols>
    <col min="1" max="1" width="1.375" style="31" customWidth="1"/>
    <col min="2" max="2" width="8.625" style="32" customWidth="1"/>
    <col min="3" max="3" width="8.5" style="32" customWidth="1"/>
    <col min="4" max="4" width="9.125" style="32" customWidth="1"/>
    <col min="5" max="5" width="108.125" style="33" customWidth="1"/>
    <col min="6" max="6" width="6.625" style="31" customWidth="1"/>
    <col min="7" max="7" width="11.5" style="36" customWidth="1"/>
    <col min="8" max="9" width="16" style="30" customWidth="1"/>
    <col min="10" max="10" width="16.75" style="30" customWidth="1"/>
    <col min="11" max="11" width="9.375" style="30" customWidth="1"/>
    <col min="12" max="12" width="18.125" style="30" customWidth="1"/>
    <col min="13" max="14" width="11.25" style="30" hidden="1" customWidth="1" outlineLevel="1"/>
    <col min="15" max="22" width="10.375" style="30" hidden="1" customWidth="1" outlineLevel="1"/>
    <col min="23" max="23" width="12.875" style="30" hidden="1" customWidth="1" outlineLevel="1"/>
    <col min="24" max="24" width="15.5" style="30" customWidth="1" collapsed="1"/>
    <col min="25" max="25" width="12" style="30" customWidth="1"/>
    <col min="26" max="16384" width="9" style="30"/>
  </cols>
  <sheetData>
    <row r="1" spans="1:23" ht="27" customHeight="1" thickBot="1">
      <c r="A1" s="83"/>
      <c r="B1" s="231" t="s">
        <v>270</v>
      </c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23" ht="12.75" customHeight="1">
      <c r="A2" s="28"/>
      <c r="B2" s="84"/>
      <c r="C2" s="85"/>
      <c r="D2" s="85"/>
      <c r="E2" s="86"/>
      <c r="F2" s="86"/>
      <c r="G2" s="87"/>
      <c r="H2" s="86"/>
      <c r="I2" s="101"/>
      <c r="J2" s="86"/>
      <c r="K2" s="86"/>
      <c r="L2" s="88"/>
    </row>
    <row r="3" spans="1:23" ht="15.75">
      <c r="A3" s="28"/>
      <c r="B3" s="244" t="s">
        <v>61</v>
      </c>
      <c r="C3" s="245"/>
      <c r="D3" s="90"/>
      <c r="E3" s="109" t="s">
        <v>63</v>
      </c>
      <c r="F3" s="91"/>
      <c r="G3" s="92"/>
      <c r="H3" s="91"/>
      <c r="I3" s="102"/>
      <c r="J3" s="91"/>
      <c r="K3" s="91"/>
      <c r="L3" s="93"/>
    </row>
    <row r="4" spans="1:23" ht="15.75">
      <c r="A4" s="28"/>
      <c r="B4" s="244" t="s">
        <v>62</v>
      </c>
      <c r="C4" s="245"/>
      <c r="D4" s="90"/>
      <c r="E4" s="109" t="s">
        <v>64</v>
      </c>
      <c r="F4" s="91"/>
      <c r="G4" s="92"/>
      <c r="H4" s="91"/>
      <c r="I4" s="102"/>
      <c r="J4" s="91"/>
      <c r="K4" s="91"/>
      <c r="L4" s="93"/>
    </row>
    <row r="5" spans="1:23" ht="15.75">
      <c r="A5" s="28"/>
      <c r="B5" s="89" t="s">
        <v>65</v>
      </c>
      <c r="C5" s="90"/>
      <c r="D5" s="90"/>
      <c r="E5" s="109" t="s">
        <v>269</v>
      </c>
      <c r="F5" s="91"/>
      <c r="G5" s="92"/>
      <c r="H5" s="91"/>
      <c r="I5" s="102"/>
      <c r="J5" s="91"/>
      <c r="K5" s="91"/>
      <c r="L5" s="93"/>
    </row>
    <row r="6" spans="1:23" ht="15.75">
      <c r="A6" s="28"/>
      <c r="B6" s="89" t="s">
        <v>56</v>
      </c>
      <c r="C6" s="90"/>
      <c r="D6" s="90"/>
      <c r="E6" s="109" t="s">
        <v>219</v>
      </c>
      <c r="F6" s="91"/>
      <c r="G6" s="92"/>
      <c r="H6" s="91"/>
      <c r="I6" s="102"/>
      <c r="J6" s="91"/>
      <c r="K6" s="91"/>
      <c r="L6" s="93"/>
    </row>
    <row r="7" spans="1:23" ht="15.75">
      <c r="A7" s="28"/>
      <c r="B7" s="89" t="s">
        <v>57</v>
      </c>
      <c r="C7" s="90"/>
      <c r="D7" s="90"/>
      <c r="E7" s="108">
        <v>0.2452</v>
      </c>
      <c r="F7" s="91"/>
      <c r="G7" s="92"/>
      <c r="H7" s="91"/>
      <c r="I7" s="102"/>
      <c r="J7" s="91"/>
      <c r="K7" s="91"/>
      <c r="L7" s="93"/>
    </row>
    <row r="8" spans="1:23" ht="15.75">
      <c r="A8" s="28"/>
      <c r="B8" s="89" t="s">
        <v>58</v>
      </c>
      <c r="C8" s="90"/>
      <c r="D8" s="90"/>
      <c r="E8" s="229" t="str">
        <f>E71</f>
        <v>INHUMAS, terça-feira, 22 de outubro de 2024.</v>
      </c>
      <c r="F8" s="91"/>
      <c r="G8" s="92"/>
      <c r="H8" s="91"/>
      <c r="I8" s="102"/>
      <c r="J8" s="91"/>
      <c r="K8" s="91"/>
      <c r="L8" s="93"/>
    </row>
    <row r="9" spans="1:23" ht="15.75">
      <c r="A9" s="45"/>
      <c r="B9" s="89" t="s">
        <v>59</v>
      </c>
      <c r="C9" s="90"/>
      <c r="D9" s="94"/>
      <c r="E9"/>
      <c r="F9" s="95"/>
      <c r="G9" s="96"/>
      <c r="H9" s="97"/>
      <c r="I9" s="103"/>
      <c r="J9" s="97"/>
      <c r="K9" s="97"/>
      <c r="L9" s="98"/>
      <c r="O9" s="74"/>
    </row>
    <row r="10" spans="1:23" ht="25.5" customHeight="1" thickBot="1">
      <c r="A10" s="45"/>
      <c r="B10" s="89" t="s">
        <v>66</v>
      </c>
      <c r="C10" s="90"/>
      <c r="D10" s="99"/>
      <c r="E10" s="110" t="s">
        <v>60</v>
      </c>
      <c r="F10" s="100"/>
      <c r="G10" s="100"/>
      <c r="H10" s="100"/>
      <c r="I10" s="104"/>
      <c r="J10" s="105"/>
      <c r="K10" s="106"/>
      <c r="L10" s="107"/>
      <c r="O10" s="75"/>
    </row>
    <row r="11" spans="1:23" ht="27" customHeight="1" thickBot="1">
      <c r="A11" s="29"/>
      <c r="B11" s="234" t="s">
        <v>39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6"/>
    </row>
    <row r="12" spans="1:23" ht="18.75" customHeight="1" thickBot="1">
      <c r="A12" s="29"/>
      <c r="B12" s="29"/>
      <c r="C12" s="29"/>
      <c r="D12" s="29"/>
      <c r="E12" s="45"/>
      <c r="F12" s="29"/>
      <c r="G12" s="38"/>
      <c r="H12" s="35"/>
      <c r="I12" s="35"/>
      <c r="J12" s="1"/>
      <c r="K12" s="1"/>
      <c r="L12" s="1"/>
      <c r="M12" s="247" t="s">
        <v>38</v>
      </c>
      <c r="N12" s="248"/>
      <c r="O12" s="248"/>
      <c r="P12" s="248"/>
      <c r="Q12" s="248"/>
      <c r="R12" s="248"/>
      <c r="S12" s="248"/>
      <c r="T12" s="248"/>
      <c r="U12" s="248"/>
      <c r="V12" s="249"/>
    </row>
    <row r="13" spans="1:23" ht="39.75" customHeight="1" thickBot="1">
      <c r="A13" s="30"/>
      <c r="B13" s="117" t="s">
        <v>0</v>
      </c>
      <c r="C13" s="117" t="s">
        <v>1</v>
      </c>
      <c r="D13" s="117" t="s">
        <v>2</v>
      </c>
      <c r="E13" s="117" t="s">
        <v>3</v>
      </c>
      <c r="F13" s="118" t="s">
        <v>21</v>
      </c>
      <c r="G13" s="119" t="s">
        <v>4</v>
      </c>
      <c r="H13" s="120" t="s">
        <v>42</v>
      </c>
      <c r="I13" s="120" t="s">
        <v>43</v>
      </c>
      <c r="J13" s="121" t="s">
        <v>41</v>
      </c>
      <c r="K13" s="121" t="s">
        <v>50</v>
      </c>
      <c r="L13" s="121" t="s">
        <v>40</v>
      </c>
      <c r="M13" s="79" t="s">
        <v>28</v>
      </c>
      <c r="N13" s="46" t="s">
        <v>29</v>
      </c>
      <c r="O13" s="46" t="s">
        <v>30</v>
      </c>
      <c r="P13" s="46" t="s">
        <v>31</v>
      </c>
      <c r="Q13" s="46" t="s">
        <v>32</v>
      </c>
      <c r="R13" s="46" t="s">
        <v>33</v>
      </c>
      <c r="S13" s="46" t="s">
        <v>34</v>
      </c>
      <c r="T13" s="46" t="s">
        <v>35</v>
      </c>
      <c r="U13" s="46" t="s">
        <v>36</v>
      </c>
      <c r="V13" s="46" t="s">
        <v>37</v>
      </c>
    </row>
    <row r="14" spans="1:23" ht="18.75" customHeight="1">
      <c r="B14" s="31"/>
      <c r="C14" s="31"/>
      <c r="D14" s="31"/>
      <c r="G14" s="37"/>
    </row>
    <row r="15" spans="1:23" ht="18.75" customHeight="1">
      <c r="B15" s="111">
        <v>1</v>
      </c>
      <c r="C15" s="111"/>
      <c r="D15" s="111"/>
      <c r="E15" s="112" t="s">
        <v>15</v>
      </c>
      <c r="F15" s="112"/>
      <c r="G15" s="113"/>
      <c r="H15" s="112" t="s">
        <v>97</v>
      </c>
      <c r="I15" s="114">
        <f>SUBTOTAL(9,I16:I24)</f>
        <v>5662.1554000000006</v>
      </c>
      <c r="J15" s="114">
        <f>SUBTOTAL(9,J16:J24)</f>
        <v>7050.5159040800008</v>
      </c>
      <c r="K15" s="115">
        <f>J15/$J$68</f>
        <v>0.23179091377905514</v>
      </c>
      <c r="L15" s="116"/>
      <c r="M15" s="80">
        <f t="shared" ref="M15:V15" si="0">SUMPRODUCT(M16:M24,$J$16:$J$24)</f>
        <v>0</v>
      </c>
      <c r="N15" s="44">
        <f t="shared" si="0"/>
        <v>0</v>
      </c>
      <c r="O15" s="44">
        <f t="shared" si="0"/>
        <v>0</v>
      </c>
      <c r="P15" s="44">
        <f t="shared" si="0"/>
        <v>0</v>
      </c>
      <c r="Q15" s="44">
        <f t="shared" si="0"/>
        <v>0</v>
      </c>
      <c r="R15" s="44">
        <f t="shared" si="0"/>
        <v>0</v>
      </c>
      <c r="S15" s="44">
        <f t="shared" si="0"/>
        <v>0</v>
      </c>
      <c r="T15" s="44">
        <f t="shared" si="0"/>
        <v>0</v>
      </c>
      <c r="U15" s="44">
        <f t="shared" si="0"/>
        <v>0</v>
      </c>
      <c r="V15" s="44">
        <f t="shared" si="0"/>
        <v>0</v>
      </c>
      <c r="W15" s="44">
        <f>SUM(M15:V15)</f>
        <v>0</v>
      </c>
    </row>
    <row r="16" spans="1:23" ht="15" customHeight="1" outlineLevel="1">
      <c r="B16" s="48" t="s">
        <v>6</v>
      </c>
      <c r="C16" s="48">
        <v>90778</v>
      </c>
      <c r="D16" s="54" t="s">
        <v>23</v>
      </c>
      <c r="E16" s="53" t="s">
        <v>55</v>
      </c>
      <c r="F16" s="48" t="s">
        <v>25</v>
      </c>
      <c r="G16" s="55">
        <f>2*15</f>
        <v>30</v>
      </c>
      <c r="H16" s="59">
        <v>109.37</v>
      </c>
      <c r="I16" s="59">
        <f t="shared" ref="I16:I21" si="1">H16*G16</f>
        <v>3281.1000000000004</v>
      </c>
      <c r="J16" s="59">
        <f t="shared" ref="J16:J21" si="2">I16*(1+$E$7)</f>
        <v>4085.6257200000009</v>
      </c>
      <c r="K16" s="59"/>
      <c r="L16" s="59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2:23" ht="15" customHeight="1" outlineLevel="1">
      <c r="B17" s="48" t="s">
        <v>16</v>
      </c>
      <c r="C17" s="48">
        <v>97647</v>
      </c>
      <c r="D17" s="54" t="s">
        <v>23</v>
      </c>
      <c r="E17" s="53" t="s">
        <v>67</v>
      </c>
      <c r="F17" s="48" t="s">
        <v>27</v>
      </c>
      <c r="G17" s="55">
        <v>33.159999999999997</v>
      </c>
      <c r="H17" s="59">
        <v>3.33</v>
      </c>
      <c r="I17" s="59">
        <f t="shared" si="1"/>
        <v>110.4228</v>
      </c>
      <c r="J17" s="59">
        <f t="shared" si="2"/>
        <v>137.49847056000002</v>
      </c>
      <c r="K17" s="59"/>
      <c r="L17" s="59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2:23" ht="15" customHeight="1" outlineLevel="1">
      <c r="B18" s="48" t="s">
        <v>48</v>
      </c>
      <c r="C18" s="48">
        <v>97655</v>
      </c>
      <c r="D18" s="54" t="s">
        <v>23</v>
      </c>
      <c r="E18" s="53" t="s">
        <v>73</v>
      </c>
      <c r="F18" s="48" t="s">
        <v>27</v>
      </c>
      <c r="G18" s="55">
        <v>33.159999999999997</v>
      </c>
      <c r="H18" s="59">
        <v>28.49</v>
      </c>
      <c r="I18" s="59">
        <f t="shared" si="1"/>
        <v>944.72839999999985</v>
      </c>
      <c r="J18" s="59">
        <f t="shared" si="2"/>
        <v>1176.37580368</v>
      </c>
      <c r="K18" s="59"/>
      <c r="L18" s="59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2:23" ht="15" customHeight="1" outlineLevel="1">
      <c r="B19" s="48" t="s">
        <v>49</v>
      </c>
      <c r="C19" s="48">
        <v>97665</v>
      </c>
      <c r="D19" s="54" t="s">
        <v>23</v>
      </c>
      <c r="E19" s="53" t="s">
        <v>68</v>
      </c>
      <c r="F19" s="48" t="s">
        <v>51</v>
      </c>
      <c r="G19" s="55">
        <v>2</v>
      </c>
      <c r="H19" s="59">
        <v>1.69</v>
      </c>
      <c r="I19" s="59">
        <f t="shared" si="1"/>
        <v>3.38</v>
      </c>
      <c r="J19" s="59">
        <f t="shared" si="2"/>
        <v>4.2087760000000003</v>
      </c>
      <c r="K19" s="59"/>
      <c r="L19" s="59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2:23" ht="15" customHeight="1" outlineLevel="1">
      <c r="B20" s="48" t="s">
        <v>46</v>
      </c>
      <c r="C20" s="48">
        <v>97634</v>
      </c>
      <c r="D20" s="54" t="s">
        <v>23</v>
      </c>
      <c r="E20" s="53" t="s">
        <v>74</v>
      </c>
      <c r="F20" s="48" t="s">
        <v>27</v>
      </c>
      <c r="G20" s="55">
        <v>29.66</v>
      </c>
      <c r="H20" s="59">
        <v>6.21</v>
      </c>
      <c r="I20" s="59">
        <f t="shared" si="1"/>
        <v>184.18860000000001</v>
      </c>
      <c r="J20" s="59">
        <f t="shared" si="2"/>
        <v>229.35164472000002</v>
      </c>
      <c r="K20" s="59"/>
      <c r="L20" s="59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2:23" ht="15" customHeight="1" outlineLevel="1">
      <c r="B21" s="48" t="s">
        <v>47</v>
      </c>
      <c r="C21" s="48">
        <v>97632</v>
      </c>
      <c r="D21" s="54" t="s">
        <v>23</v>
      </c>
      <c r="E21" s="53" t="s">
        <v>75</v>
      </c>
      <c r="F21" s="48" t="s">
        <v>24</v>
      </c>
      <c r="G21" s="55">
        <v>23.31</v>
      </c>
      <c r="H21" s="59">
        <v>2.46</v>
      </c>
      <c r="I21" s="59">
        <f t="shared" si="1"/>
        <v>57.342599999999997</v>
      </c>
      <c r="J21" s="59">
        <f t="shared" si="2"/>
        <v>71.403005520000008</v>
      </c>
      <c r="K21" s="59"/>
      <c r="L21" s="59"/>
      <c r="M21" s="76"/>
      <c r="N21" s="76"/>
      <c r="O21" s="76"/>
      <c r="P21" s="76"/>
      <c r="Q21" s="76"/>
      <c r="R21" s="76"/>
      <c r="S21" s="76"/>
      <c r="T21" s="76"/>
      <c r="U21" s="76"/>
      <c r="V21" s="76"/>
    </row>
    <row r="22" spans="2:23" ht="15" customHeight="1" outlineLevel="1">
      <c r="B22" s="48" t="s">
        <v>76</v>
      </c>
      <c r="C22" s="48">
        <v>97645</v>
      </c>
      <c r="D22" s="54" t="s">
        <v>23</v>
      </c>
      <c r="E22" s="53" t="s">
        <v>78</v>
      </c>
      <c r="F22" s="48" t="s">
        <v>27</v>
      </c>
      <c r="G22" s="55">
        <v>1.2</v>
      </c>
      <c r="H22" s="59">
        <v>23.19</v>
      </c>
      <c r="I22" s="59">
        <f t="shared" ref="I22:I24" si="3">H22*G22</f>
        <v>27.827999999999999</v>
      </c>
      <c r="J22" s="59">
        <f t="shared" ref="J22:J24" si="4">I22*(1+$E$7)</f>
        <v>34.651425600000003</v>
      </c>
      <c r="K22" s="59"/>
      <c r="L22" s="59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2:23" ht="25.5" outlineLevel="1">
      <c r="B23" s="48" t="s">
        <v>77</v>
      </c>
      <c r="C23" s="48">
        <v>103689</v>
      </c>
      <c r="D23" s="54" t="s">
        <v>23</v>
      </c>
      <c r="E23" s="52" t="s">
        <v>234</v>
      </c>
      <c r="F23" s="48" t="s">
        <v>27</v>
      </c>
      <c r="G23" s="55">
        <v>2</v>
      </c>
      <c r="H23" s="59">
        <v>462.48</v>
      </c>
      <c r="I23" s="59">
        <f t="shared" si="3"/>
        <v>924.96</v>
      </c>
      <c r="J23" s="59">
        <f t="shared" si="4"/>
        <v>1151.7601920000002</v>
      </c>
      <c r="K23" s="59"/>
      <c r="L23" s="59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2:23" ht="15" customHeight="1" outlineLevel="1">
      <c r="B24" s="48" t="s">
        <v>235</v>
      </c>
      <c r="C24" s="48">
        <v>104791</v>
      </c>
      <c r="D24" s="54" t="s">
        <v>23</v>
      </c>
      <c r="E24" s="53" t="s">
        <v>80</v>
      </c>
      <c r="F24" s="48" t="s">
        <v>27</v>
      </c>
      <c r="G24" s="55">
        <f>G21*1</f>
        <v>23.31</v>
      </c>
      <c r="H24" s="59">
        <v>5.5</v>
      </c>
      <c r="I24" s="59">
        <f t="shared" si="3"/>
        <v>128.20499999999998</v>
      </c>
      <c r="J24" s="59">
        <f t="shared" si="4"/>
        <v>159.64086599999999</v>
      </c>
      <c r="K24" s="59"/>
      <c r="L24" s="59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2:23" ht="18.75" customHeight="1" outlineLevel="1">
      <c r="B25" s="40"/>
      <c r="C25" s="41"/>
      <c r="D25" s="41"/>
      <c r="E25" s="41"/>
      <c r="F25" s="41"/>
      <c r="G25" s="47"/>
      <c r="H25" s="60"/>
      <c r="I25" s="60"/>
      <c r="J25" s="61"/>
      <c r="K25" s="61"/>
      <c r="L25" s="61"/>
      <c r="M25" s="76"/>
      <c r="N25" s="76"/>
      <c r="O25" s="76"/>
      <c r="P25" s="76"/>
      <c r="Q25" s="76"/>
      <c r="R25" s="76"/>
      <c r="S25" s="76"/>
      <c r="T25" s="76"/>
      <c r="U25" s="76"/>
      <c r="V25" s="76"/>
    </row>
    <row r="26" spans="2:23" ht="18.75" customHeight="1">
      <c r="B26" s="31"/>
      <c r="C26" s="31"/>
      <c r="D26" s="31"/>
      <c r="G26" s="37"/>
      <c r="J26" s="43"/>
      <c r="K26" s="43"/>
      <c r="L26" s="43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2:23" ht="18.75" customHeight="1">
      <c r="B27" s="111">
        <v>2</v>
      </c>
      <c r="C27" s="111"/>
      <c r="D27" s="111"/>
      <c r="E27" s="112" t="s">
        <v>69</v>
      </c>
      <c r="F27" s="112"/>
      <c r="G27" s="113"/>
      <c r="H27" s="112" t="s">
        <v>97</v>
      </c>
      <c r="I27" s="114">
        <f>SUBTOTAL(9,I28:I29)</f>
        <v>1374.741</v>
      </c>
      <c r="J27" s="114">
        <f>SUBTOTAL(9,J28:J29)</f>
        <v>1711.8274932000002</v>
      </c>
      <c r="K27" s="115">
        <f>J27/$J$68</f>
        <v>5.6277592204468999E-2</v>
      </c>
      <c r="L27" s="116"/>
      <c r="M27" s="80" t="e">
        <f t="shared" ref="M27:V27" si="5">SUMPRODUCT(M28:M28,$J$28:$J$28)</f>
        <v>#VALUE!</v>
      </c>
      <c r="N27" s="44" t="e">
        <f t="shared" si="5"/>
        <v>#VALUE!</v>
      </c>
      <c r="O27" s="44" t="e">
        <f t="shared" si="5"/>
        <v>#VALUE!</v>
      </c>
      <c r="P27" s="44" t="e">
        <f t="shared" si="5"/>
        <v>#VALUE!</v>
      </c>
      <c r="Q27" s="44" t="e">
        <f t="shared" si="5"/>
        <v>#VALUE!</v>
      </c>
      <c r="R27" s="44" t="e">
        <f t="shared" si="5"/>
        <v>#VALUE!</v>
      </c>
      <c r="S27" s="44" t="e">
        <f t="shared" si="5"/>
        <v>#VALUE!</v>
      </c>
      <c r="T27" s="44" t="e">
        <f t="shared" si="5"/>
        <v>#VALUE!</v>
      </c>
      <c r="U27" s="44" t="e">
        <f t="shared" si="5"/>
        <v>#VALUE!</v>
      </c>
      <c r="V27" s="44" t="e">
        <f t="shared" si="5"/>
        <v>#VALUE!</v>
      </c>
      <c r="W27" s="44" t="e">
        <f>SUM(M27:V27)</f>
        <v>#VALUE!</v>
      </c>
    </row>
    <row r="28" spans="2:23" ht="25.5" outlineLevel="1">
      <c r="B28" s="54" t="s">
        <v>7</v>
      </c>
      <c r="C28" s="56">
        <v>87251</v>
      </c>
      <c r="D28" s="54" t="s">
        <v>23</v>
      </c>
      <c r="E28" s="52" t="s">
        <v>53</v>
      </c>
      <c r="F28" s="48" t="s">
        <v>27</v>
      </c>
      <c r="G28" s="55">
        <v>29.66</v>
      </c>
      <c r="H28" s="59">
        <v>46.35</v>
      </c>
      <c r="I28" s="59">
        <f>H28*G28</f>
        <v>1374.741</v>
      </c>
      <c r="J28" s="59">
        <f>I28*(1+$E$7)</f>
        <v>1711.8274932000002</v>
      </c>
      <c r="K28" s="59"/>
      <c r="L28" s="59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2:23" ht="18.75" customHeight="1" outlineLevel="1">
      <c r="B29" s="40"/>
      <c r="C29" s="41"/>
      <c r="D29" s="41"/>
      <c r="E29" s="41"/>
      <c r="F29" s="41"/>
      <c r="G29" s="47"/>
      <c r="H29" s="61"/>
      <c r="I29" s="61"/>
      <c r="J29" s="61"/>
      <c r="K29" s="61"/>
      <c r="L29" s="61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2:23" ht="18.75" customHeight="1">
      <c r="B30" s="31"/>
      <c r="C30" s="31"/>
      <c r="D30" s="31"/>
      <c r="G30" s="37"/>
      <c r="J30" s="43"/>
      <c r="K30" s="43"/>
      <c r="L30" s="43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2:23" ht="18.75" customHeight="1">
      <c r="B31" s="111">
        <v>3</v>
      </c>
      <c r="C31" s="111"/>
      <c r="D31" s="111"/>
      <c r="E31" s="112" t="s">
        <v>70</v>
      </c>
      <c r="F31" s="112"/>
      <c r="G31" s="113"/>
      <c r="H31" s="112" t="s">
        <v>97</v>
      </c>
      <c r="I31" s="114">
        <f>SUBTOTAL(9,I32:I33)</f>
        <v>564.58624000000009</v>
      </c>
      <c r="J31" s="114">
        <f>SUBTOTAL(9,J32:J33)</f>
        <v>703.02278604800017</v>
      </c>
      <c r="K31" s="115">
        <f>J31/$J$68</f>
        <v>2.3112392937269251E-2</v>
      </c>
      <c r="L31" s="116"/>
      <c r="M31" s="80" t="e">
        <f t="shared" ref="M31:V31" si="6">SUMPRODUCT(M32:M32,$J$32:$J$32)</f>
        <v>#VALUE!</v>
      </c>
      <c r="N31" s="44" t="e">
        <f t="shared" si="6"/>
        <v>#VALUE!</v>
      </c>
      <c r="O31" s="44" t="e">
        <f t="shared" si="6"/>
        <v>#VALUE!</v>
      </c>
      <c r="P31" s="44" t="e">
        <f t="shared" si="6"/>
        <v>#VALUE!</v>
      </c>
      <c r="Q31" s="44" t="e">
        <f t="shared" si="6"/>
        <v>#VALUE!</v>
      </c>
      <c r="R31" s="44" t="e">
        <f t="shared" si="6"/>
        <v>#VALUE!</v>
      </c>
      <c r="S31" s="44" t="e">
        <f t="shared" si="6"/>
        <v>#VALUE!</v>
      </c>
      <c r="T31" s="44" t="e">
        <f t="shared" si="6"/>
        <v>#VALUE!</v>
      </c>
      <c r="U31" s="44" t="e">
        <f t="shared" si="6"/>
        <v>#VALUE!</v>
      </c>
      <c r="V31" s="44" t="e">
        <f t="shared" si="6"/>
        <v>#VALUE!</v>
      </c>
      <c r="W31" s="44" t="e">
        <f>SUM(M31:V31)</f>
        <v>#VALUE!</v>
      </c>
    </row>
    <row r="32" spans="2:23" ht="25.5" outlineLevel="1">
      <c r="B32" s="48" t="s">
        <v>8</v>
      </c>
      <c r="C32" s="23">
        <v>103331</v>
      </c>
      <c r="D32" s="54" t="s">
        <v>23</v>
      </c>
      <c r="E32" s="52" t="s">
        <v>79</v>
      </c>
      <c r="F32" s="48" t="s">
        <v>27</v>
      </c>
      <c r="G32" s="55">
        <f>1.2+7*0.2+4.63*0.8</f>
        <v>6.3040000000000003</v>
      </c>
      <c r="H32" s="59">
        <v>89.56</v>
      </c>
      <c r="I32" s="59">
        <f>H32*G32</f>
        <v>564.58624000000009</v>
      </c>
      <c r="J32" s="59">
        <f>I32*(1+$E$7)</f>
        <v>703.02278604800017</v>
      </c>
      <c r="K32" s="59"/>
      <c r="L32" s="59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4" ht="18.75" customHeight="1" outlineLevel="1" collapsed="1">
      <c r="B33" s="40"/>
      <c r="C33" s="41"/>
      <c r="D33" s="41"/>
      <c r="E33" s="41"/>
      <c r="F33" s="41"/>
      <c r="G33" s="47"/>
      <c r="H33" s="60"/>
      <c r="I33" s="60"/>
      <c r="J33" s="61"/>
      <c r="K33" s="61"/>
      <c r="L33" s="61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4" ht="18.75" customHeight="1">
      <c r="B34" s="31"/>
      <c r="C34" s="31"/>
      <c r="D34" s="31"/>
      <c r="G34" s="37"/>
      <c r="J34" s="43"/>
      <c r="K34" s="43"/>
      <c r="L34" s="43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4" ht="18.75" customHeight="1">
      <c r="B35" s="111">
        <v>4</v>
      </c>
      <c r="C35" s="111"/>
      <c r="D35" s="111"/>
      <c r="E35" s="112" t="s">
        <v>84</v>
      </c>
      <c r="F35" s="112"/>
      <c r="G35" s="113"/>
      <c r="H35" s="112" t="s">
        <v>97</v>
      </c>
      <c r="I35" s="114">
        <f>SUBTOTAL(9,I36:I38)</f>
        <v>2672.1894299999999</v>
      </c>
      <c r="J35" s="114">
        <f>SUBTOTAL(9,J36:J38)</f>
        <v>3327.4102782360005</v>
      </c>
      <c r="K35" s="115">
        <f>J35/$J$68</f>
        <v>0.10939106859738122</v>
      </c>
      <c r="L35" s="116"/>
      <c r="M35" s="80">
        <f t="shared" ref="M35:V35" si="7">SUMPRODUCT(M36:M39,$J$36:$J$39)</f>
        <v>0</v>
      </c>
      <c r="N35" s="44">
        <f t="shared" si="7"/>
        <v>0</v>
      </c>
      <c r="O35" s="44">
        <f t="shared" si="7"/>
        <v>0</v>
      </c>
      <c r="P35" s="44">
        <f t="shared" si="7"/>
        <v>0</v>
      </c>
      <c r="Q35" s="44">
        <f t="shared" si="7"/>
        <v>0</v>
      </c>
      <c r="R35" s="44">
        <f t="shared" si="7"/>
        <v>0</v>
      </c>
      <c r="S35" s="44">
        <f t="shared" si="7"/>
        <v>0</v>
      </c>
      <c r="T35" s="44">
        <f t="shared" si="7"/>
        <v>0</v>
      </c>
      <c r="U35" s="44">
        <f t="shared" si="7"/>
        <v>0</v>
      </c>
      <c r="V35" s="44">
        <f t="shared" si="7"/>
        <v>0</v>
      </c>
      <c r="W35" s="44">
        <f>SUM(M35:V35)</f>
        <v>0</v>
      </c>
    </row>
    <row r="36" spans="1:24" ht="38.25" outlineLevel="1">
      <c r="B36" s="48" t="s">
        <v>9</v>
      </c>
      <c r="C36" s="49">
        <v>87536</v>
      </c>
      <c r="D36" s="54" t="s">
        <v>23</v>
      </c>
      <c r="E36" s="27" t="s">
        <v>81</v>
      </c>
      <c r="F36" s="48" t="s">
        <v>27</v>
      </c>
      <c r="G36" s="55">
        <f>0.85*23.31+1.2+4.63*0.8*2</f>
        <v>28.421499999999998</v>
      </c>
      <c r="H36" s="59">
        <v>36.32</v>
      </c>
      <c r="I36" s="59">
        <f>H36*G36</f>
        <v>1032.2688799999999</v>
      </c>
      <c r="J36" s="59">
        <f>I36*(1+$E$7)</f>
        <v>1285.381209376</v>
      </c>
      <c r="K36" s="59"/>
      <c r="L36" s="59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spans="1:24" ht="25.5" outlineLevel="1">
      <c r="B37" s="48" t="s">
        <v>10</v>
      </c>
      <c r="C37" s="49">
        <v>87273</v>
      </c>
      <c r="D37" s="54" t="s">
        <v>23</v>
      </c>
      <c r="E37" s="27" t="s">
        <v>52</v>
      </c>
      <c r="F37" s="48" t="s">
        <v>27</v>
      </c>
      <c r="G37" s="55">
        <f>G36</f>
        <v>28.421499999999998</v>
      </c>
      <c r="H37" s="59">
        <v>57.7</v>
      </c>
      <c r="I37" s="59">
        <f>H37*G37</f>
        <v>1639.92055</v>
      </c>
      <c r="J37" s="59">
        <f>I37*(1+$E$7)</f>
        <v>2042.0290688600003</v>
      </c>
      <c r="K37" s="59"/>
      <c r="L37" s="59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spans="1:24" ht="18.75" customHeight="1" outlineLevel="1">
      <c r="B38" s="40"/>
      <c r="C38" s="41"/>
      <c r="D38" s="41"/>
      <c r="E38" s="41"/>
      <c r="F38" s="41"/>
      <c r="G38" s="47"/>
      <c r="H38" s="60"/>
      <c r="I38" s="60"/>
      <c r="J38" s="58"/>
      <c r="K38" s="58"/>
      <c r="L38" s="58"/>
      <c r="M38" s="76"/>
      <c r="N38" s="76"/>
      <c r="O38" s="76"/>
      <c r="P38" s="76"/>
      <c r="Q38" s="76"/>
      <c r="R38" s="76"/>
      <c r="S38" s="76"/>
      <c r="T38" s="76"/>
      <c r="U38" s="76"/>
      <c r="V38" s="76"/>
      <c r="X38" s="68"/>
    </row>
    <row r="39" spans="1:24" ht="18.75" customHeight="1">
      <c r="B39" s="31"/>
      <c r="C39" s="31"/>
      <c r="D39" s="31"/>
      <c r="G39" s="37"/>
      <c r="J39" s="59"/>
      <c r="K39" s="59"/>
      <c r="L39" s="59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4" ht="18.75" customHeight="1">
      <c r="B40" s="111">
        <v>5</v>
      </c>
      <c r="C40" s="111"/>
      <c r="D40" s="111"/>
      <c r="E40" s="112" t="s">
        <v>22</v>
      </c>
      <c r="F40" s="112"/>
      <c r="G40" s="113"/>
      <c r="H40" s="112" t="s">
        <v>97</v>
      </c>
      <c r="I40" s="114">
        <f>SUBTOTAL(9,I41:I41)</f>
        <v>5238.8915999999999</v>
      </c>
      <c r="J40" s="114">
        <f>SUBTOTAL(9,J41:J48)</f>
        <v>10297.139436759999</v>
      </c>
      <c r="K40" s="115">
        <f>J40/$J$68</f>
        <v>0.33852605849392647</v>
      </c>
      <c r="L40" s="116"/>
      <c r="M40" s="80">
        <f t="shared" ref="M40:V40" si="8">SUMPRODUCT(M41:M49,$J$41:$J$49)</f>
        <v>0</v>
      </c>
      <c r="N40" s="44">
        <f t="shared" si="8"/>
        <v>0</v>
      </c>
      <c r="O40" s="44">
        <f t="shared" si="8"/>
        <v>0</v>
      </c>
      <c r="P40" s="44">
        <f t="shared" si="8"/>
        <v>0</v>
      </c>
      <c r="Q40" s="44">
        <f t="shared" si="8"/>
        <v>0</v>
      </c>
      <c r="R40" s="44">
        <f t="shared" si="8"/>
        <v>0</v>
      </c>
      <c r="S40" s="44">
        <f t="shared" si="8"/>
        <v>0</v>
      </c>
      <c r="T40" s="44">
        <f t="shared" si="8"/>
        <v>0</v>
      </c>
      <c r="U40" s="44">
        <f t="shared" si="8"/>
        <v>0</v>
      </c>
      <c r="V40" s="44">
        <f t="shared" si="8"/>
        <v>0</v>
      </c>
      <c r="W40" s="44">
        <f>SUM(M40:V40)</f>
        <v>0</v>
      </c>
    </row>
    <row r="41" spans="1:24" s="39" customFormat="1" ht="12.75" outlineLevel="1">
      <c r="A41" s="31"/>
      <c r="B41" s="54" t="s">
        <v>92</v>
      </c>
      <c r="C41" s="54">
        <v>94216</v>
      </c>
      <c r="D41" s="54" t="s">
        <v>23</v>
      </c>
      <c r="E41" s="52" t="s">
        <v>224</v>
      </c>
      <c r="F41" s="54" t="s">
        <v>27</v>
      </c>
      <c r="G41" s="55">
        <v>34.53</v>
      </c>
      <c r="H41" s="59">
        <v>151.72</v>
      </c>
      <c r="I41" s="59">
        <f>H41*G41</f>
        <v>5238.8915999999999</v>
      </c>
      <c r="J41" s="59">
        <f>I41*(1+$E$7)</f>
        <v>6523.4678203200001</v>
      </c>
      <c r="K41" s="59"/>
      <c r="L41" s="59"/>
      <c r="M41" s="76"/>
      <c r="N41" s="76"/>
      <c r="O41" s="76"/>
      <c r="P41" s="76"/>
      <c r="Q41" s="76"/>
      <c r="R41" s="76"/>
      <c r="S41" s="76"/>
      <c r="T41" s="76"/>
      <c r="U41" s="76"/>
      <c r="V41" s="76"/>
      <c r="X41" s="30"/>
    </row>
    <row r="42" spans="1:24" s="39" customFormat="1" ht="25.5" outlineLevel="1">
      <c r="A42" s="31"/>
      <c r="B42" s="54" t="s">
        <v>11</v>
      </c>
      <c r="C42" s="54">
        <v>92581</v>
      </c>
      <c r="D42" s="54" t="s">
        <v>23</v>
      </c>
      <c r="E42" s="52" t="s">
        <v>71</v>
      </c>
      <c r="F42" s="54" t="s">
        <v>27</v>
      </c>
      <c r="G42" s="55">
        <v>34.53</v>
      </c>
      <c r="H42" s="59">
        <v>47.56</v>
      </c>
      <c r="I42" s="59">
        <f t="shared" ref="I42:I47" si="9">H42*G42</f>
        <v>1642.2468000000001</v>
      </c>
      <c r="J42" s="59">
        <f t="shared" ref="J42:J47" si="10">I42*(1+$E$7)</f>
        <v>2044.9257153600004</v>
      </c>
      <c r="K42" s="59"/>
      <c r="L42" s="59"/>
      <c r="M42" s="76"/>
      <c r="N42" s="76"/>
      <c r="O42" s="76"/>
      <c r="P42" s="76"/>
      <c r="Q42" s="76"/>
      <c r="R42" s="76"/>
      <c r="S42" s="76"/>
      <c r="T42" s="76"/>
      <c r="U42" s="76"/>
      <c r="V42" s="76"/>
      <c r="X42" s="30"/>
    </row>
    <row r="43" spans="1:24" s="39" customFormat="1" ht="25.5" outlineLevel="1">
      <c r="A43" s="31"/>
      <c r="B43" s="54" t="s">
        <v>93</v>
      </c>
      <c r="C43" s="54">
        <v>94227</v>
      </c>
      <c r="D43" s="54" t="s">
        <v>23</v>
      </c>
      <c r="E43" s="52" t="s">
        <v>226</v>
      </c>
      <c r="F43" s="54" t="s">
        <v>24</v>
      </c>
      <c r="G43" s="55">
        <v>4.63</v>
      </c>
      <c r="H43" s="59">
        <v>56.61</v>
      </c>
      <c r="I43" s="59">
        <f t="shared" ref="I43" si="11">H43*G43</f>
        <v>262.10429999999997</v>
      </c>
      <c r="J43" s="59">
        <f t="shared" ref="J43" si="12">I43*(1+$E$7)</f>
        <v>326.37227436000001</v>
      </c>
      <c r="K43" s="59"/>
      <c r="L43" s="59"/>
      <c r="M43" s="76"/>
      <c r="N43" s="76"/>
      <c r="O43" s="76"/>
      <c r="P43" s="76"/>
      <c r="Q43" s="76"/>
      <c r="R43" s="76"/>
      <c r="S43" s="76"/>
      <c r="T43" s="76"/>
      <c r="U43" s="76"/>
      <c r="V43" s="76"/>
      <c r="X43" s="30"/>
    </row>
    <row r="44" spans="1:24" s="39" customFormat="1" ht="51" outlineLevel="1">
      <c r="A44" s="31"/>
      <c r="B44" s="54" t="s">
        <v>225</v>
      </c>
      <c r="C44" s="54">
        <v>91175</v>
      </c>
      <c r="D44" s="54" t="s">
        <v>23</v>
      </c>
      <c r="E44" s="52" t="s">
        <v>228</v>
      </c>
      <c r="F44" s="54" t="s">
        <v>24</v>
      </c>
      <c r="G44" s="55">
        <v>4</v>
      </c>
      <c r="H44" s="59">
        <v>8.69</v>
      </c>
      <c r="I44" s="59">
        <f t="shared" ref="I44:I46" si="13">H44*G44</f>
        <v>34.76</v>
      </c>
      <c r="J44" s="59">
        <f t="shared" ref="J44:J46" si="14">I44*(1+$E$7)</f>
        <v>43.283152000000001</v>
      </c>
      <c r="K44" s="59"/>
      <c r="L44" s="59"/>
      <c r="M44" s="76"/>
      <c r="N44" s="76"/>
      <c r="O44" s="76"/>
      <c r="P44" s="76"/>
      <c r="Q44" s="76"/>
      <c r="R44" s="76"/>
      <c r="S44" s="76"/>
      <c r="T44" s="76"/>
      <c r="U44" s="76"/>
      <c r="V44" s="76"/>
      <c r="X44" s="30"/>
    </row>
    <row r="45" spans="1:24" s="39" customFormat="1" ht="25.5" outlineLevel="1">
      <c r="A45" s="31"/>
      <c r="B45" s="54" t="s">
        <v>227</v>
      </c>
      <c r="C45" s="54">
        <v>89714</v>
      </c>
      <c r="D45" s="54" t="s">
        <v>23</v>
      </c>
      <c r="E45" s="52" t="s">
        <v>230</v>
      </c>
      <c r="F45" s="54" t="s">
        <v>24</v>
      </c>
      <c r="G45" s="55">
        <v>4</v>
      </c>
      <c r="H45" s="59">
        <v>34.409999999999997</v>
      </c>
      <c r="I45" s="59">
        <f t="shared" si="13"/>
        <v>137.63999999999999</v>
      </c>
      <c r="J45" s="59">
        <f t="shared" si="14"/>
        <v>171.38932800000001</v>
      </c>
      <c r="K45" s="59"/>
      <c r="L45" s="59"/>
      <c r="M45" s="76"/>
      <c r="N45" s="76"/>
      <c r="O45" s="76"/>
      <c r="P45" s="76"/>
      <c r="Q45" s="76"/>
      <c r="R45" s="76"/>
      <c r="S45" s="76"/>
      <c r="T45" s="76"/>
      <c r="U45" s="76"/>
      <c r="V45" s="76"/>
      <c r="X45" s="30"/>
    </row>
    <row r="46" spans="1:24" s="39" customFormat="1" ht="38.25" outlineLevel="1">
      <c r="A46" s="31"/>
      <c r="B46" s="54" t="s">
        <v>229</v>
      </c>
      <c r="C46" s="54">
        <v>89778</v>
      </c>
      <c r="D46" s="54" t="s">
        <v>23</v>
      </c>
      <c r="E46" s="52" t="s">
        <v>231</v>
      </c>
      <c r="F46" s="54" t="s">
        <v>233</v>
      </c>
      <c r="G46" s="55">
        <v>1</v>
      </c>
      <c r="H46" s="59">
        <v>16.02</v>
      </c>
      <c r="I46" s="59">
        <f t="shared" si="13"/>
        <v>16.02</v>
      </c>
      <c r="J46" s="59">
        <f t="shared" si="14"/>
        <v>19.948104000000001</v>
      </c>
      <c r="K46" s="59"/>
      <c r="L46" s="59"/>
      <c r="M46" s="76"/>
      <c r="N46" s="76"/>
      <c r="O46" s="76"/>
      <c r="P46" s="76"/>
      <c r="Q46" s="76"/>
      <c r="R46" s="76"/>
      <c r="S46" s="76"/>
      <c r="T46" s="76"/>
      <c r="U46" s="76"/>
      <c r="V46" s="76"/>
      <c r="X46" s="30"/>
    </row>
    <row r="47" spans="1:24" s="39" customFormat="1" ht="12.75" outlineLevel="1">
      <c r="A47" s="31"/>
      <c r="B47" s="54" t="s">
        <v>232</v>
      </c>
      <c r="C47" s="54">
        <v>94231</v>
      </c>
      <c r="D47" s="54" t="s">
        <v>23</v>
      </c>
      <c r="E47" s="52" t="s">
        <v>72</v>
      </c>
      <c r="F47" s="54" t="s">
        <v>24</v>
      </c>
      <c r="G47" s="55">
        <f>8.04+3.65+8.53</f>
        <v>20.22</v>
      </c>
      <c r="H47" s="59">
        <v>46.38</v>
      </c>
      <c r="I47" s="59">
        <f t="shared" si="9"/>
        <v>937.80359999999996</v>
      </c>
      <c r="J47" s="59">
        <f t="shared" si="10"/>
        <v>1167.7530427199999</v>
      </c>
      <c r="K47" s="59"/>
      <c r="L47" s="59"/>
      <c r="M47" s="76"/>
      <c r="N47" s="76"/>
      <c r="O47" s="76"/>
      <c r="P47" s="76"/>
      <c r="Q47" s="76"/>
      <c r="R47" s="76"/>
      <c r="S47" s="76"/>
      <c r="T47" s="76"/>
      <c r="U47" s="76"/>
      <c r="V47" s="76"/>
      <c r="X47" s="30"/>
    </row>
    <row r="48" spans="1:24" ht="18.75" customHeight="1" outlineLevel="1">
      <c r="B48" s="40"/>
      <c r="C48" s="41"/>
      <c r="D48" s="41"/>
      <c r="E48" s="41"/>
      <c r="F48" s="41"/>
      <c r="G48" s="47"/>
      <c r="H48" s="60"/>
      <c r="I48" s="60"/>
      <c r="J48" s="61"/>
      <c r="K48" s="61"/>
      <c r="L48" s="61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24" ht="18.75" customHeight="1">
      <c r="B49" s="31"/>
      <c r="C49" s="31"/>
      <c r="D49" s="31"/>
      <c r="G49" s="37"/>
      <c r="J49" s="43"/>
      <c r="K49" s="43"/>
      <c r="L49" s="43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1:24" ht="18.75" customHeight="1">
      <c r="B50" s="111">
        <v>6</v>
      </c>
      <c r="C50" s="111"/>
      <c r="D50" s="111"/>
      <c r="E50" s="112" t="s">
        <v>98</v>
      </c>
      <c r="F50" s="112"/>
      <c r="G50" s="113"/>
      <c r="H50" s="112" t="s">
        <v>97</v>
      </c>
      <c r="I50" s="114">
        <f>SUBTOTAL(9,I51:I52)</f>
        <v>3305.9566799999998</v>
      </c>
      <c r="J50" s="114">
        <f>SUBTOTAL(9,J51:J53)</f>
        <v>4116.577257936</v>
      </c>
      <c r="K50" s="115">
        <f>J50/$J$68</f>
        <v>0.13533551547722822</v>
      </c>
      <c r="L50" s="116"/>
      <c r="M50" s="80">
        <f t="shared" ref="M50:V50" si="15">SUMPRODUCT(M51:M54,$J$51:$J$54)</f>
        <v>0</v>
      </c>
      <c r="N50" s="44">
        <f t="shared" si="15"/>
        <v>0</v>
      </c>
      <c r="O50" s="44">
        <f t="shared" si="15"/>
        <v>0</v>
      </c>
      <c r="P50" s="44">
        <f t="shared" si="15"/>
        <v>0</v>
      </c>
      <c r="Q50" s="44">
        <f t="shared" si="15"/>
        <v>0</v>
      </c>
      <c r="R50" s="44">
        <f t="shared" si="15"/>
        <v>0</v>
      </c>
      <c r="S50" s="44">
        <f t="shared" si="15"/>
        <v>0</v>
      </c>
      <c r="T50" s="44">
        <f t="shared" si="15"/>
        <v>0</v>
      </c>
      <c r="U50" s="44">
        <f t="shared" si="15"/>
        <v>0</v>
      </c>
      <c r="V50" s="44">
        <f t="shared" si="15"/>
        <v>0</v>
      </c>
      <c r="W50" s="44">
        <f>SUM(M50:V50)</f>
        <v>0</v>
      </c>
    </row>
    <row r="51" spans="1:24" ht="18.75" customHeight="1" outlineLevel="1">
      <c r="B51" s="54" t="s">
        <v>12</v>
      </c>
      <c r="C51" s="54">
        <v>88494</v>
      </c>
      <c r="D51" s="54" t="s">
        <v>23</v>
      </c>
      <c r="E51" s="52" t="s">
        <v>83</v>
      </c>
      <c r="F51" s="54" t="s">
        <v>27</v>
      </c>
      <c r="G51" s="55">
        <f>G21*3.4+(4.63+3.65)*3.4</f>
        <v>107.40599999999999</v>
      </c>
      <c r="H51" s="59">
        <v>19.559999999999999</v>
      </c>
      <c r="I51" s="59">
        <f>H51*G51</f>
        <v>2100.8613599999999</v>
      </c>
      <c r="J51" s="59">
        <f>I51*(1+$E$7)</f>
        <v>2615.992565472</v>
      </c>
      <c r="K51" s="59"/>
      <c r="L51" s="59"/>
      <c r="M51" s="76"/>
      <c r="N51" s="76"/>
      <c r="O51" s="76"/>
      <c r="P51" s="76"/>
      <c r="Q51" s="76"/>
      <c r="R51" s="76"/>
      <c r="S51" s="76"/>
      <c r="T51" s="76"/>
      <c r="U51" s="76"/>
      <c r="V51" s="76"/>
    </row>
    <row r="52" spans="1:24" ht="18.75" customHeight="1" outlineLevel="1">
      <c r="B52" s="54" t="s">
        <v>17</v>
      </c>
      <c r="C52" s="54">
        <v>104639</v>
      </c>
      <c r="D52" s="54" t="s">
        <v>23</v>
      </c>
      <c r="E52" s="52" t="s">
        <v>54</v>
      </c>
      <c r="F52" s="54" t="s">
        <v>27</v>
      </c>
      <c r="G52" s="55">
        <f>G51</f>
        <v>107.40599999999999</v>
      </c>
      <c r="H52" s="59">
        <v>11.22</v>
      </c>
      <c r="I52" s="59">
        <f>H52*G52</f>
        <v>1205.0953199999999</v>
      </c>
      <c r="J52" s="59">
        <f>I52*(1+$E$7)</f>
        <v>1500.584692464</v>
      </c>
      <c r="K52" s="59"/>
      <c r="L52" s="59"/>
      <c r="M52" s="76"/>
      <c r="N52" s="76"/>
      <c r="O52" s="76"/>
      <c r="P52" s="76"/>
      <c r="Q52" s="76"/>
      <c r="R52" s="76"/>
      <c r="S52" s="76"/>
      <c r="T52" s="76"/>
      <c r="U52" s="76"/>
      <c r="V52" s="76"/>
    </row>
    <row r="53" spans="1:24" ht="18.75" customHeight="1" outlineLevel="1">
      <c r="B53" s="40"/>
      <c r="C53" s="41"/>
      <c r="D53" s="41"/>
      <c r="E53" s="41"/>
      <c r="F53" s="41"/>
      <c r="G53" s="47"/>
      <c r="H53" s="60"/>
      <c r="I53" s="60"/>
      <c r="J53" s="61"/>
      <c r="K53" s="61"/>
      <c r="L53" s="61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4" s="39" customFormat="1" ht="18.75" customHeight="1">
      <c r="A54" s="31"/>
      <c r="B54" s="31"/>
      <c r="C54" s="31"/>
      <c r="D54" s="31"/>
      <c r="E54" s="33"/>
      <c r="F54" s="31"/>
      <c r="G54" s="37"/>
      <c r="H54" s="30"/>
      <c r="I54" s="30"/>
      <c r="J54" s="43"/>
      <c r="K54" s="43"/>
      <c r="L54" s="43"/>
      <c r="M54" s="76"/>
      <c r="N54" s="76"/>
      <c r="O54" s="76"/>
      <c r="P54" s="76"/>
      <c r="Q54" s="76"/>
      <c r="R54" s="76"/>
      <c r="S54" s="76"/>
      <c r="T54" s="76"/>
      <c r="U54" s="76"/>
      <c r="V54" s="76"/>
    </row>
    <row r="55" spans="1:24" ht="18.75" customHeight="1">
      <c r="B55" s="111">
        <v>7</v>
      </c>
      <c r="C55" s="111"/>
      <c r="D55" s="111"/>
      <c r="E55" s="112" t="s">
        <v>44</v>
      </c>
      <c r="F55" s="112"/>
      <c r="G55" s="113"/>
      <c r="H55" s="112" t="s">
        <v>97</v>
      </c>
      <c r="I55" s="114">
        <f>SUBTOTAL(9,I56:I56)</f>
        <v>1264.7024000000001</v>
      </c>
      <c r="J55" s="114">
        <f>SUBTOTAL(9,J56:J56)</f>
        <v>1574.8074284800002</v>
      </c>
      <c r="K55" s="115">
        <f>J55/$J$68</f>
        <v>5.1772956453043327E-2</v>
      </c>
      <c r="L55" s="116"/>
      <c r="M55" s="80" t="e">
        <f t="shared" ref="M55:V55" si="16">SUMPRODUCT(M56:M58,$J$51:$J$54)</f>
        <v>#VALUE!</v>
      </c>
      <c r="N55" s="44" t="e">
        <f t="shared" si="16"/>
        <v>#VALUE!</v>
      </c>
      <c r="O55" s="44" t="e">
        <f t="shared" si="16"/>
        <v>#VALUE!</v>
      </c>
      <c r="P55" s="44" t="e">
        <f t="shared" si="16"/>
        <v>#VALUE!</v>
      </c>
      <c r="Q55" s="44" t="e">
        <f t="shared" si="16"/>
        <v>#VALUE!</v>
      </c>
      <c r="R55" s="44" t="e">
        <f t="shared" si="16"/>
        <v>#VALUE!</v>
      </c>
      <c r="S55" s="44" t="e">
        <f t="shared" si="16"/>
        <v>#VALUE!</v>
      </c>
      <c r="T55" s="44" t="e">
        <f t="shared" si="16"/>
        <v>#VALUE!</v>
      </c>
      <c r="U55" s="44" t="e">
        <f t="shared" si="16"/>
        <v>#VALUE!</v>
      </c>
      <c r="V55" s="44" t="e">
        <f t="shared" si="16"/>
        <v>#VALUE!</v>
      </c>
      <c r="W55" s="44" t="e">
        <f>SUM(M55:V55)</f>
        <v>#VALUE!</v>
      </c>
    </row>
    <row r="56" spans="1:24" ht="15" customHeight="1" outlineLevel="1">
      <c r="B56" s="54" t="s">
        <v>13</v>
      </c>
      <c r="C56" s="54">
        <v>96113</v>
      </c>
      <c r="D56" s="54" t="s">
        <v>23</v>
      </c>
      <c r="E56" s="52" t="s">
        <v>82</v>
      </c>
      <c r="F56" s="54" t="s">
        <v>27</v>
      </c>
      <c r="G56" s="55">
        <v>29.66</v>
      </c>
      <c r="H56" s="59">
        <v>42.64</v>
      </c>
      <c r="I56" s="59">
        <f>H56*G56</f>
        <v>1264.7024000000001</v>
      </c>
      <c r="J56" s="59">
        <f>I56*(1+$E$7)</f>
        <v>1574.8074284800002</v>
      </c>
      <c r="K56" s="59"/>
      <c r="L56" s="59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1:24" ht="18.75" customHeight="1" outlineLevel="1">
      <c r="B57" s="40"/>
      <c r="C57" s="41"/>
      <c r="D57" s="41"/>
      <c r="E57" s="41"/>
      <c r="F57" s="41"/>
      <c r="G57" s="47"/>
      <c r="H57" s="60"/>
      <c r="I57" s="60"/>
      <c r="J57" s="61"/>
      <c r="K57" s="61"/>
      <c r="L57" s="61"/>
      <c r="M57" s="76"/>
      <c r="N57" s="76"/>
      <c r="O57" s="76"/>
      <c r="P57" s="76"/>
      <c r="Q57" s="76"/>
      <c r="R57" s="76"/>
      <c r="S57" s="76"/>
      <c r="T57" s="76"/>
      <c r="U57" s="76"/>
      <c r="V57" s="76"/>
    </row>
    <row r="58" spans="1:24" s="39" customFormat="1" ht="18.75" customHeight="1">
      <c r="A58" s="31"/>
      <c r="B58" s="31"/>
      <c r="C58" s="31"/>
      <c r="D58" s="31"/>
      <c r="E58" s="33"/>
      <c r="F58" s="31"/>
      <c r="G58" s="37"/>
      <c r="H58" s="30"/>
      <c r="I58" s="30"/>
      <c r="J58" s="43"/>
      <c r="K58" s="43"/>
      <c r="L58" s="43"/>
      <c r="M58" s="76"/>
      <c r="N58" s="76"/>
      <c r="O58" s="76"/>
      <c r="P58" s="76"/>
      <c r="Q58" s="76"/>
      <c r="R58" s="76"/>
      <c r="S58" s="76"/>
      <c r="T58" s="76"/>
      <c r="U58" s="76"/>
      <c r="V58" s="76"/>
    </row>
    <row r="59" spans="1:24" ht="18.75" customHeight="1">
      <c r="B59" s="111">
        <v>8</v>
      </c>
      <c r="C59" s="111"/>
      <c r="D59" s="111"/>
      <c r="E59" s="112" t="s">
        <v>86</v>
      </c>
      <c r="F59" s="112"/>
      <c r="G59" s="113"/>
      <c r="H59" s="112" t="s">
        <v>97</v>
      </c>
      <c r="I59" s="114">
        <f>SUBTOTAL(9,I60:I66)</f>
        <v>1314.06</v>
      </c>
      <c r="J59" s="114">
        <f>SUBTOTAL(9,J60:J66)</f>
        <v>1636.2675119999999</v>
      </c>
      <c r="K59" s="115">
        <f>J59/$J$68</f>
        <v>5.3793502057627236E-2</v>
      </c>
      <c r="L59" s="116"/>
      <c r="M59" s="80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4" s="39" customFormat="1" ht="25.5" outlineLevel="1">
      <c r="A60" s="31"/>
      <c r="B60" s="50" t="s">
        <v>14</v>
      </c>
      <c r="C60" s="50">
        <v>92034</v>
      </c>
      <c r="D60" s="54" t="s">
        <v>23</v>
      </c>
      <c r="E60" s="51" t="s">
        <v>85</v>
      </c>
      <c r="F60" s="48" t="s">
        <v>51</v>
      </c>
      <c r="G60" s="55">
        <v>2</v>
      </c>
      <c r="H60" s="59">
        <v>57.4</v>
      </c>
      <c r="I60" s="59">
        <f t="shared" ref="I60:I66" si="17">H60*G60</f>
        <v>114.8</v>
      </c>
      <c r="J60" s="59">
        <f t="shared" ref="J60:J66" si="18">I60*(1+$E$7)</f>
        <v>142.94896</v>
      </c>
      <c r="K60" s="59"/>
      <c r="L60" s="59"/>
      <c r="M60" s="76"/>
      <c r="N60" s="76"/>
      <c r="O60" s="76"/>
      <c r="P60" s="76"/>
      <c r="Q60" s="76"/>
      <c r="R60" s="76"/>
      <c r="S60" s="76"/>
      <c r="T60" s="76"/>
      <c r="U60" s="76"/>
      <c r="V60" s="76"/>
      <c r="X60" s="30"/>
    </row>
    <row r="61" spans="1:24" s="39" customFormat="1" ht="29.25" customHeight="1" outlineLevel="1">
      <c r="A61" s="31"/>
      <c r="B61" s="50" t="s">
        <v>20</v>
      </c>
      <c r="C61" s="50">
        <v>92008</v>
      </c>
      <c r="D61" s="54" t="s">
        <v>23</v>
      </c>
      <c r="E61" s="51" t="s">
        <v>87</v>
      </c>
      <c r="F61" s="48" t="s">
        <v>51</v>
      </c>
      <c r="G61" s="55">
        <v>4</v>
      </c>
      <c r="H61" s="59">
        <v>44.87</v>
      </c>
      <c r="I61" s="59">
        <f t="shared" si="17"/>
        <v>179.48</v>
      </c>
      <c r="J61" s="59">
        <f t="shared" si="18"/>
        <v>223.488496</v>
      </c>
      <c r="K61" s="59"/>
      <c r="L61" s="59"/>
      <c r="M61" s="76"/>
      <c r="N61" s="76"/>
      <c r="O61" s="76"/>
      <c r="P61" s="76"/>
      <c r="Q61" s="76"/>
      <c r="R61" s="76"/>
      <c r="S61" s="76"/>
      <c r="T61" s="76"/>
      <c r="U61" s="76"/>
      <c r="V61" s="76"/>
      <c r="X61" s="30"/>
    </row>
    <row r="62" spans="1:24" s="39" customFormat="1" ht="18.75" customHeight="1" outlineLevel="1">
      <c r="A62" s="31"/>
      <c r="B62" s="50" t="s">
        <v>94</v>
      </c>
      <c r="C62" s="50">
        <v>90456</v>
      </c>
      <c r="D62" s="54" t="s">
        <v>23</v>
      </c>
      <c r="E62" s="51" t="s">
        <v>88</v>
      </c>
      <c r="F62" s="48" t="s">
        <v>51</v>
      </c>
      <c r="G62" s="55">
        <v>2</v>
      </c>
      <c r="H62" s="59">
        <v>5.17</v>
      </c>
      <c r="I62" s="59">
        <f t="shared" si="17"/>
        <v>10.34</v>
      </c>
      <c r="J62" s="59">
        <f t="shared" si="18"/>
        <v>12.875368</v>
      </c>
      <c r="K62" s="59"/>
      <c r="L62" s="59"/>
      <c r="M62" s="76"/>
      <c r="N62" s="76"/>
      <c r="O62" s="76"/>
      <c r="P62" s="76"/>
      <c r="Q62" s="76"/>
      <c r="R62" s="76"/>
      <c r="S62" s="76"/>
      <c r="T62" s="76"/>
      <c r="U62" s="76"/>
      <c r="V62" s="76"/>
      <c r="X62" s="30"/>
    </row>
    <row r="63" spans="1:24" s="39" customFormat="1" ht="18.75" customHeight="1" outlineLevel="1">
      <c r="A63" s="31"/>
      <c r="B63" s="50" t="s">
        <v>95</v>
      </c>
      <c r="C63" s="50">
        <v>91831</v>
      </c>
      <c r="D63" s="54" t="s">
        <v>23</v>
      </c>
      <c r="E63" s="51" t="s">
        <v>237</v>
      </c>
      <c r="F63" s="48" t="s">
        <v>24</v>
      </c>
      <c r="G63" s="55">
        <v>25</v>
      </c>
      <c r="H63" s="59">
        <v>14.8</v>
      </c>
      <c r="I63" s="59">
        <f t="shared" si="17"/>
        <v>370</v>
      </c>
      <c r="J63" s="59">
        <f t="shared" si="18"/>
        <v>460.72400000000005</v>
      </c>
      <c r="K63" s="59"/>
      <c r="L63" s="59"/>
      <c r="M63" s="76"/>
      <c r="N63" s="76"/>
      <c r="O63" s="76"/>
      <c r="P63" s="76"/>
      <c r="Q63" s="76"/>
      <c r="R63" s="76"/>
      <c r="S63" s="76"/>
      <c r="T63" s="76"/>
      <c r="U63" s="76"/>
      <c r="V63" s="76"/>
      <c r="X63" s="30"/>
    </row>
    <row r="64" spans="1:24" s="39" customFormat="1" ht="25.5" outlineLevel="1">
      <c r="A64" s="31"/>
      <c r="B64" s="50" t="s">
        <v>238</v>
      </c>
      <c r="C64" s="50">
        <v>91924</v>
      </c>
      <c r="D64" s="54" t="s">
        <v>23</v>
      </c>
      <c r="E64" s="51" t="s">
        <v>236</v>
      </c>
      <c r="F64" s="48" t="s">
        <v>24</v>
      </c>
      <c r="G64" s="55">
        <v>100</v>
      </c>
      <c r="H64" s="59">
        <v>3</v>
      </c>
      <c r="I64" s="59">
        <f t="shared" si="17"/>
        <v>300</v>
      </c>
      <c r="J64" s="59">
        <f t="shared" si="18"/>
        <v>373.56</v>
      </c>
      <c r="K64" s="59"/>
      <c r="L64" s="59"/>
      <c r="M64" s="76"/>
      <c r="N64" s="76"/>
      <c r="O64" s="76"/>
      <c r="P64" s="76"/>
      <c r="Q64" s="76"/>
      <c r="R64" s="76"/>
      <c r="S64" s="76"/>
      <c r="T64" s="76"/>
      <c r="U64" s="76"/>
      <c r="V64" s="76"/>
      <c r="X64" s="30"/>
    </row>
    <row r="65" spans="1:25" s="39" customFormat="1" ht="25.5" outlineLevel="1">
      <c r="A65" s="31"/>
      <c r="B65" s="50" t="s">
        <v>239</v>
      </c>
      <c r="C65" s="50">
        <v>103782</v>
      </c>
      <c r="D65" s="54" t="s">
        <v>23</v>
      </c>
      <c r="E65" s="51" t="s">
        <v>240</v>
      </c>
      <c r="F65" s="48" t="s">
        <v>51</v>
      </c>
      <c r="G65" s="55">
        <v>8</v>
      </c>
      <c r="H65" s="59">
        <v>29.17</v>
      </c>
      <c r="I65" s="59">
        <f t="shared" si="17"/>
        <v>233.36</v>
      </c>
      <c r="J65" s="59">
        <f t="shared" si="18"/>
        <v>290.57987200000002</v>
      </c>
      <c r="K65" s="59"/>
      <c r="L65" s="59"/>
      <c r="M65" s="76"/>
      <c r="N65" s="76"/>
      <c r="O65" s="76"/>
      <c r="P65" s="76"/>
      <c r="Q65" s="76"/>
      <c r="R65" s="76"/>
      <c r="S65" s="76"/>
      <c r="T65" s="76"/>
      <c r="U65" s="76"/>
      <c r="V65" s="76"/>
      <c r="X65" s="30"/>
    </row>
    <row r="66" spans="1:25" s="39" customFormat="1" ht="18.75" customHeight="1" outlineLevel="1">
      <c r="A66" s="31"/>
      <c r="B66" s="50" t="s">
        <v>241</v>
      </c>
      <c r="C66" s="50">
        <v>93660</v>
      </c>
      <c r="D66" s="54" t="s">
        <v>23</v>
      </c>
      <c r="E66" s="51" t="s">
        <v>89</v>
      </c>
      <c r="F66" s="48" t="s">
        <v>51</v>
      </c>
      <c r="G66" s="55">
        <v>2</v>
      </c>
      <c r="H66" s="59">
        <v>53.04</v>
      </c>
      <c r="I66" s="59">
        <f t="shared" si="17"/>
        <v>106.08</v>
      </c>
      <c r="J66" s="59">
        <f t="shared" si="18"/>
        <v>132.09081600000002</v>
      </c>
      <c r="K66" s="59"/>
      <c r="L66" s="59"/>
      <c r="M66" s="76"/>
      <c r="N66" s="76"/>
      <c r="O66" s="76"/>
      <c r="P66" s="76"/>
      <c r="Q66" s="76"/>
      <c r="R66" s="76"/>
      <c r="S66" s="76"/>
      <c r="T66" s="76"/>
      <c r="U66" s="76"/>
      <c r="V66" s="76"/>
      <c r="X66"/>
    </row>
    <row r="67" spans="1:25" ht="18.75" customHeight="1">
      <c r="B67" s="31"/>
      <c r="C67" s="31"/>
      <c r="D67" s="31"/>
      <c r="G67" s="78"/>
      <c r="J67" s="43"/>
      <c r="K67" s="43"/>
      <c r="L67" s="43"/>
      <c r="M67" s="76"/>
      <c r="N67" s="76"/>
      <c r="O67" s="76"/>
      <c r="P67" s="76"/>
      <c r="Q67" s="76"/>
      <c r="R67" s="76"/>
      <c r="S67" s="76"/>
      <c r="T67" s="76"/>
      <c r="U67" s="76"/>
      <c r="V67" s="76"/>
      <c r="X67"/>
    </row>
    <row r="68" spans="1:25" ht="18.75" customHeight="1">
      <c r="B68" s="239" t="s">
        <v>90</v>
      </c>
      <c r="C68" s="240"/>
      <c r="D68" s="240"/>
      <c r="E68" s="240"/>
      <c r="F68" s="240"/>
      <c r="G68" s="240"/>
      <c r="H68" s="241"/>
      <c r="I68" s="114">
        <f>SUBTOTAL(9,I16:I67)</f>
        <v>24427.85745</v>
      </c>
      <c r="J68" s="114">
        <f>SUBTOTAL(9,J15:J67)</f>
        <v>30417.568096740004</v>
      </c>
      <c r="K68" s="115"/>
      <c r="L68" s="116"/>
      <c r="M68" s="81" t="e">
        <f>#REF!+#REF!+#REF!+#REF!+#REF!+#REF!+#REF!+M59+#REF!+#REF!+#REF!+#REF!+#REF!+#REF!+M50+#REF!+#REF!+#REF!+#REF!+#REF!+M40+M35+M31+M27+M15</f>
        <v>#REF!</v>
      </c>
      <c r="N68" s="81" t="e">
        <f>#REF!+#REF!+#REF!+#REF!+#REF!+#REF!+#REF!+N59+#REF!+#REF!+#REF!+#REF!+#REF!+#REF!+N50+#REF!+#REF!+#REF!+#REF!+#REF!+N40+N35+N31+N27+N15</f>
        <v>#REF!</v>
      </c>
      <c r="O68" s="81" t="e">
        <f>#REF!+#REF!+#REF!+#REF!+#REF!+#REF!+#REF!+O59+#REF!+#REF!+#REF!+#REF!+#REF!+#REF!+O50+#REF!+#REF!+#REF!+#REF!+#REF!+O40+O35+O31+O27+O15</f>
        <v>#REF!</v>
      </c>
      <c r="P68" s="81" t="e">
        <f>#REF!+#REF!+#REF!+#REF!+#REF!+#REF!+#REF!+P59+#REF!+#REF!+#REF!+#REF!+#REF!+#REF!+P50+#REF!+#REF!+#REF!+#REF!+#REF!+P40+P35+P31+P27+P15</f>
        <v>#REF!</v>
      </c>
      <c r="Q68" s="81" t="e">
        <f>#REF!+#REF!+#REF!+#REF!+#REF!+#REF!+#REF!+Q59+#REF!+#REF!+#REF!+#REF!+#REF!+#REF!+Q50+#REF!+#REF!+#REF!+#REF!+#REF!+Q40+Q35+Q31+Q27+Q15</f>
        <v>#REF!</v>
      </c>
      <c r="R68" s="81" t="e">
        <f>#REF!+#REF!+#REF!+#REF!+#REF!+#REF!+#REF!+R59+#REF!+#REF!+#REF!+#REF!+#REF!+#REF!+R50+#REF!+#REF!+#REF!+#REF!+#REF!+R40+R35+R31+R27+R15</f>
        <v>#REF!</v>
      </c>
      <c r="S68" s="81" t="e">
        <f>#REF!+#REF!+#REF!+#REF!+#REF!+#REF!+#REF!+S59+#REF!+#REF!+#REF!+#REF!+#REF!+#REF!+S50+#REF!+#REF!+#REF!+#REF!+#REF!+S40+S35+S31+S27+S15</f>
        <v>#REF!</v>
      </c>
      <c r="T68" s="81" t="e">
        <f>#REF!+#REF!+#REF!+#REF!+#REF!+#REF!+#REF!+T59+#REF!+#REF!+#REF!+#REF!+#REF!+#REF!+T50+#REF!+#REF!+#REF!+#REF!+#REF!+T40+T35+T31+T27+T15</f>
        <v>#REF!</v>
      </c>
      <c r="U68" s="81" t="e">
        <f>#REF!+#REF!+#REF!+#REF!+#REF!+#REF!+#REF!+U59+#REF!+#REF!+#REF!+#REF!+#REF!+#REF!+U50+#REF!+#REF!+#REF!+#REF!+#REF!+U40+U35+U31+U27+U15</f>
        <v>#REF!</v>
      </c>
      <c r="V68" s="81" t="e">
        <f>#REF!+#REF!+#REF!+#REF!+#REF!+#REF!+#REF!+V59+#REF!+#REF!+#REF!+#REF!+#REF!+#REF!+V50+#REF!+#REF!+#REF!+#REF!+#REF!+V40+V35+V31+V27+V15</f>
        <v>#REF!</v>
      </c>
      <c r="W68" s="81" t="e">
        <f>SUM(M68:V68)</f>
        <v>#REF!</v>
      </c>
      <c r="X68"/>
    </row>
    <row r="69" spans="1:25" ht="18.75" customHeight="1">
      <c r="B69" s="246"/>
      <c r="C69" s="246"/>
      <c r="D69" s="246"/>
      <c r="E69" s="33" t="s">
        <v>96</v>
      </c>
      <c r="G69" s="3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5" ht="58.5" customHeight="1" thickBot="1"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5" ht="18.75" customHeight="1">
      <c r="E71" s="122" t="s">
        <v>91</v>
      </c>
      <c r="I71" s="242" t="s">
        <v>222</v>
      </c>
      <c r="J71" s="242"/>
      <c r="K71" s="242"/>
      <c r="L71" s="242"/>
      <c r="M71" s="243"/>
      <c r="N71"/>
      <c r="O71"/>
      <c r="P71"/>
      <c r="Q71"/>
      <c r="R71"/>
      <c r="S71"/>
      <c r="T71"/>
      <c r="U71"/>
      <c r="V71"/>
      <c r="W71"/>
      <c r="X71"/>
      <c r="Y71" s="73"/>
    </row>
    <row r="72" spans="1:25" ht="18.75" customHeight="1">
      <c r="I72" s="237" t="s">
        <v>223</v>
      </c>
      <c r="J72" s="237"/>
      <c r="K72" s="237"/>
      <c r="L72" s="237"/>
      <c r="M72" s="238"/>
      <c r="N72"/>
      <c r="O72"/>
      <c r="P72"/>
      <c r="Q72"/>
      <c r="R72"/>
      <c r="S72"/>
      <c r="T72"/>
      <c r="U72"/>
      <c r="V72"/>
      <c r="W72"/>
      <c r="X72"/>
    </row>
    <row r="73" spans="1:25" s="31" customFormat="1" ht="18.75" customHeight="1">
      <c r="B73" s="32"/>
      <c r="C73" s="32"/>
      <c r="D73" s="32"/>
      <c r="E73" s="33"/>
      <c r="G73" s="36"/>
      <c r="H73" s="30"/>
      <c r="I73" s="30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5" ht="18.75" customHeight="1"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5" ht="18.75" customHeight="1"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81" spans="1:12" ht="18.75" customHeight="1">
      <c r="L81" s="73"/>
    </row>
    <row r="83" spans="1:12" ht="18.75" customHeight="1">
      <c r="L83" s="73"/>
    </row>
    <row r="84" spans="1:12" s="42" customFormat="1" ht="18.75" customHeight="1">
      <c r="A84" s="31"/>
      <c r="B84" s="32"/>
      <c r="C84" s="32"/>
      <c r="D84" s="32"/>
      <c r="E84" s="33"/>
      <c r="F84" s="31"/>
      <c r="G84" s="36"/>
      <c r="H84" s="30"/>
      <c r="I84" s="30"/>
      <c r="J84" s="30"/>
      <c r="K84" s="30"/>
      <c r="L84" s="30"/>
    </row>
    <row r="85" spans="1:12" s="42" customFormat="1" ht="18.75" customHeight="1">
      <c r="A85" s="31"/>
      <c r="B85" s="32"/>
      <c r="C85" s="32"/>
      <c r="D85" s="32"/>
      <c r="E85" s="33"/>
      <c r="F85" s="31"/>
      <c r="G85" s="36"/>
      <c r="H85" s="30"/>
      <c r="I85" s="30"/>
      <c r="J85" s="30"/>
      <c r="K85" s="30"/>
      <c r="L85" s="30"/>
    </row>
    <row r="106" spans="1:12" s="42" customFormat="1" ht="18.75" customHeight="1">
      <c r="A106" s="31"/>
      <c r="B106" s="32"/>
      <c r="C106" s="32"/>
      <c r="D106" s="32"/>
      <c r="E106" s="33"/>
      <c r="F106" s="31"/>
      <c r="G106" s="36"/>
      <c r="H106" s="30"/>
      <c r="I106" s="30"/>
      <c r="J106" s="30"/>
      <c r="K106" s="30"/>
      <c r="L106" s="30"/>
    </row>
    <row r="111" spans="1:12" s="42" customFormat="1" ht="18.75" customHeight="1">
      <c r="A111" s="31"/>
      <c r="B111" s="32"/>
      <c r="C111" s="32"/>
      <c r="D111" s="32"/>
      <c r="E111" s="33"/>
      <c r="F111" s="31"/>
      <c r="G111" s="36"/>
      <c r="H111" s="30"/>
      <c r="I111" s="30"/>
      <c r="J111" s="30"/>
      <c r="K111" s="30"/>
      <c r="L111" s="30"/>
    </row>
  </sheetData>
  <autoFilter ref="B13:X67" xr:uid="{15A1FB4B-C54A-4780-AE7C-B62809254296}"/>
  <mergeCells count="9">
    <mergeCell ref="B1:L1"/>
    <mergeCell ref="B11:L11"/>
    <mergeCell ref="I72:M72"/>
    <mergeCell ref="B68:H68"/>
    <mergeCell ref="I71:M71"/>
    <mergeCell ref="B3:C3"/>
    <mergeCell ref="B4:C4"/>
    <mergeCell ref="B69:D69"/>
    <mergeCell ref="M12:V12"/>
  </mergeCells>
  <phoneticPr fontId="38" type="noConversion"/>
  <conditionalFormatting sqref="G13:I13">
    <cfRule type="cellIs" dxfId="11" priority="9" stopIfTrue="1" operator="equal">
      <formula>0</formula>
    </cfRule>
  </conditionalFormatting>
  <conditionalFormatting sqref="H25:I25">
    <cfRule type="cellIs" dxfId="10" priority="22" stopIfTrue="1" operator="equal">
      <formula>0</formula>
    </cfRule>
  </conditionalFormatting>
  <conditionalFormatting sqref="H29:I29">
    <cfRule type="cellIs" dxfId="9" priority="21" stopIfTrue="1" operator="equal">
      <formula>0</formula>
    </cfRule>
  </conditionalFormatting>
  <conditionalFormatting sqref="H33:I33">
    <cfRule type="cellIs" dxfId="8" priority="20" stopIfTrue="1" operator="equal">
      <formula>0</formula>
    </cfRule>
  </conditionalFormatting>
  <conditionalFormatting sqref="H38:I38">
    <cfRule type="cellIs" dxfId="7" priority="19" stopIfTrue="1" operator="equal">
      <formula>0</formula>
    </cfRule>
  </conditionalFormatting>
  <conditionalFormatting sqref="H48:I48">
    <cfRule type="cellIs" dxfId="6" priority="18" stopIfTrue="1" operator="equal">
      <formula>0</formula>
    </cfRule>
  </conditionalFormatting>
  <conditionalFormatting sqref="H53:I53">
    <cfRule type="cellIs" dxfId="5" priority="12" stopIfTrue="1" operator="equal">
      <formula>0</formula>
    </cfRule>
  </conditionalFormatting>
  <conditionalFormatting sqref="H57:I57">
    <cfRule type="cellIs" dxfId="4" priority="4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39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A65F-C788-40D5-8C24-F5ED2D029007}">
  <sheetPr>
    <pageSetUpPr fitToPage="1"/>
  </sheetPr>
  <dimension ref="A1:I140"/>
  <sheetViews>
    <sheetView showGridLines="0" view="pageBreakPreview" topLeftCell="B1" zoomScale="85" zoomScaleNormal="95" zoomScaleSheetLayoutView="85" workbookViewId="0">
      <selection activeCell="B1" sqref="B1:G1"/>
    </sheetView>
  </sheetViews>
  <sheetFormatPr defaultColWidth="9" defaultRowHeight="18.75" customHeight="1" outlineLevelRow="1"/>
  <cols>
    <col min="1" max="1" width="1.375" style="31" customWidth="1"/>
    <col min="2" max="2" width="8.625" style="32" customWidth="1"/>
    <col min="3" max="3" width="8.5" style="32" customWidth="1"/>
    <col min="4" max="4" width="9.125" style="32" customWidth="1"/>
    <col min="5" max="5" width="108.125" style="33" customWidth="1"/>
    <col min="6" max="6" width="10.25" style="31" customWidth="1"/>
    <col min="7" max="7" width="11.5" style="36" customWidth="1"/>
    <col min="8" max="8" width="15.5" style="30" customWidth="1"/>
    <col min="9" max="9" width="12" style="30" customWidth="1"/>
    <col min="10" max="16384" width="9" style="30"/>
  </cols>
  <sheetData>
    <row r="1" spans="1:7" ht="27" customHeight="1" thickBot="1">
      <c r="A1" s="83"/>
      <c r="B1" s="231" t="s">
        <v>270</v>
      </c>
      <c r="C1" s="232"/>
      <c r="D1" s="232"/>
      <c r="E1" s="232"/>
      <c r="F1" s="232"/>
      <c r="G1" s="232"/>
    </row>
    <row r="2" spans="1:7" ht="12.75" customHeight="1">
      <c r="A2" s="28"/>
      <c r="B2" s="84"/>
      <c r="C2" s="85"/>
      <c r="D2" s="85"/>
      <c r="E2" s="86"/>
      <c r="F2" s="86"/>
      <c r="G2" s="87"/>
    </row>
    <row r="3" spans="1:7" ht="15.75">
      <c r="A3" s="28"/>
      <c r="B3" s="244" t="s">
        <v>61</v>
      </c>
      <c r="C3" s="245"/>
      <c r="D3" s="90"/>
      <c r="E3" s="109" t="s">
        <v>63</v>
      </c>
      <c r="F3" s="91"/>
      <c r="G3" s="92"/>
    </row>
    <row r="4" spans="1:7" ht="15.75">
      <c r="A4" s="28"/>
      <c r="B4" s="244" t="s">
        <v>62</v>
      </c>
      <c r="C4" s="245"/>
      <c r="D4" s="90"/>
      <c r="E4" s="109" t="s">
        <v>64</v>
      </c>
      <c r="F4" s="91"/>
      <c r="G4" s="92"/>
    </row>
    <row r="5" spans="1:7" ht="15.75">
      <c r="A5" s="28"/>
      <c r="B5" s="89" t="s">
        <v>65</v>
      </c>
      <c r="C5" s="90"/>
      <c r="D5" s="90"/>
      <c r="E5" s="109" t="s">
        <v>269</v>
      </c>
      <c r="F5" s="91"/>
      <c r="G5" s="92"/>
    </row>
    <row r="6" spans="1:7" ht="15.75">
      <c r="A6" s="28"/>
      <c r="B6" s="89" t="s">
        <v>56</v>
      </c>
      <c r="C6" s="90"/>
      <c r="D6" s="90"/>
      <c r="E6" s="109" t="s">
        <v>219</v>
      </c>
      <c r="F6" s="91"/>
      <c r="G6" s="92"/>
    </row>
    <row r="7" spans="1:7" ht="15.75">
      <c r="A7" s="28"/>
      <c r="B7" s="89" t="s">
        <v>57</v>
      </c>
      <c r="C7" s="90"/>
      <c r="D7" s="90"/>
      <c r="E7" s="108">
        <v>0.2452</v>
      </c>
      <c r="F7" s="91"/>
      <c r="G7" s="92"/>
    </row>
    <row r="8" spans="1:7" ht="15.75">
      <c r="A8" s="28"/>
      <c r="B8" s="89" t="s">
        <v>58</v>
      </c>
      <c r="C8" s="90"/>
      <c r="D8" s="90"/>
      <c r="E8" s="229" t="str">
        <f>E100</f>
        <v>INHUMAS, terça-feira, 22 de outubro de 2024.</v>
      </c>
      <c r="F8" s="91"/>
      <c r="G8" s="92"/>
    </row>
    <row r="9" spans="1:7" ht="15.75">
      <c r="A9" s="45"/>
      <c r="B9" s="89" t="s">
        <v>59</v>
      </c>
      <c r="C9" s="90"/>
      <c r="D9" s="94"/>
      <c r="E9"/>
      <c r="F9" s="95"/>
      <c r="G9" s="96"/>
    </row>
    <row r="10" spans="1:7" ht="25.5" customHeight="1" thickBot="1">
      <c r="A10" s="45"/>
      <c r="B10" s="89" t="s">
        <v>66</v>
      </c>
      <c r="C10" s="90"/>
      <c r="D10" s="99"/>
      <c r="E10" s="110" t="s">
        <v>60</v>
      </c>
      <c r="F10" s="100"/>
      <c r="G10" s="100"/>
    </row>
    <row r="11" spans="1:7" ht="27" customHeight="1" thickBot="1">
      <c r="A11" s="29"/>
      <c r="B11" s="234" t="s">
        <v>243</v>
      </c>
      <c r="C11" s="235"/>
      <c r="D11" s="235"/>
      <c r="E11" s="235"/>
      <c r="F11" s="235"/>
      <c r="G11" s="235"/>
    </row>
    <row r="12" spans="1:7" ht="18.75" customHeight="1">
      <c r="A12" s="29"/>
      <c r="B12" s="29"/>
      <c r="C12" s="29"/>
      <c r="D12" s="29"/>
      <c r="E12" s="45"/>
      <c r="F12" s="29"/>
      <c r="G12" s="38"/>
    </row>
    <row r="13" spans="1:7" ht="39.75" customHeight="1">
      <c r="A13" s="30"/>
      <c r="B13" s="117" t="s">
        <v>0</v>
      </c>
      <c r="C13" s="117" t="s">
        <v>1</v>
      </c>
      <c r="D13" s="117" t="s">
        <v>2</v>
      </c>
      <c r="E13" s="117" t="s">
        <v>3</v>
      </c>
      <c r="F13" s="118" t="s">
        <v>21</v>
      </c>
      <c r="G13" s="119" t="s">
        <v>4</v>
      </c>
    </row>
    <row r="14" spans="1:7" ht="18.75" customHeight="1">
      <c r="B14" s="31"/>
      <c r="C14" s="31"/>
      <c r="D14" s="31"/>
      <c r="G14" s="37"/>
    </row>
    <row r="15" spans="1:7" ht="18.75" customHeight="1">
      <c r="B15" s="111">
        <v>1</v>
      </c>
      <c r="C15" s="111"/>
      <c r="D15" s="111"/>
      <c r="E15" s="112" t="s">
        <v>15</v>
      </c>
      <c r="F15" s="112"/>
      <c r="G15" s="113"/>
    </row>
    <row r="16" spans="1:7" ht="15" customHeight="1" outlineLevel="1">
      <c r="B16" s="48" t="s">
        <v>6</v>
      </c>
      <c r="C16" s="48">
        <v>90778</v>
      </c>
      <c r="D16" s="54" t="s">
        <v>23</v>
      </c>
      <c r="E16" s="53" t="s">
        <v>55</v>
      </c>
      <c r="F16" s="48" t="s">
        <v>25</v>
      </c>
      <c r="G16" s="55">
        <f>2*15</f>
        <v>30</v>
      </c>
    </row>
    <row r="17" spans="2:7" ht="26.25" customHeight="1" outlineLevel="1">
      <c r="B17" s="250" t="s">
        <v>244</v>
      </c>
      <c r="C17" s="251"/>
      <c r="D17" s="251"/>
      <c r="E17" s="251"/>
      <c r="F17" s="251"/>
      <c r="G17" s="252"/>
    </row>
    <row r="18" spans="2:7" ht="15" customHeight="1" outlineLevel="1">
      <c r="B18" s="48" t="s">
        <v>16</v>
      </c>
      <c r="C18" s="48">
        <v>97647</v>
      </c>
      <c r="D18" s="54" t="s">
        <v>23</v>
      </c>
      <c r="E18" s="53" t="s">
        <v>67</v>
      </c>
      <c r="F18" s="48" t="s">
        <v>27</v>
      </c>
      <c r="G18" s="55">
        <v>33.159999999999997</v>
      </c>
    </row>
    <row r="19" spans="2:7" ht="25.5" customHeight="1" outlineLevel="1">
      <c r="B19" s="250" t="s">
        <v>245</v>
      </c>
      <c r="C19" s="251"/>
      <c r="D19" s="251"/>
      <c r="E19" s="251"/>
      <c r="F19" s="251"/>
      <c r="G19" s="252"/>
    </row>
    <row r="20" spans="2:7" ht="15" customHeight="1" outlineLevel="1">
      <c r="B20" s="48" t="s">
        <v>48</v>
      </c>
      <c r="C20" s="48">
        <v>97655</v>
      </c>
      <c r="D20" s="54" t="s">
        <v>23</v>
      </c>
      <c r="E20" s="53" t="s">
        <v>73</v>
      </c>
      <c r="F20" s="48" t="s">
        <v>27</v>
      </c>
      <c r="G20" s="55">
        <f>G18</f>
        <v>33.159999999999997</v>
      </c>
    </row>
    <row r="21" spans="2:7" ht="27.75" customHeight="1" outlineLevel="1">
      <c r="B21" s="250" t="s">
        <v>245</v>
      </c>
      <c r="C21" s="251"/>
      <c r="D21" s="251"/>
      <c r="E21" s="251"/>
      <c r="F21" s="251"/>
      <c r="G21" s="252"/>
    </row>
    <row r="22" spans="2:7" ht="15" customHeight="1" outlineLevel="1">
      <c r="B22" s="48" t="s">
        <v>49</v>
      </c>
      <c r="C22" s="48">
        <v>97665</v>
      </c>
      <c r="D22" s="54" t="s">
        <v>23</v>
      </c>
      <c r="E22" s="53" t="s">
        <v>68</v>
      </c>
      <c r="F22" s="48" t="s">
        <v>51</v>
      </c>
      <c r="G22" s="55">
        <v>2</v>
      </c>
    </row>
    <row r="23" spans="2:7" ht="12.75" outlineLevel="1">
      <c r="B23" s="250" t="s">
        <v>246</v>
      </c>
      <c r="C23" s="251"/>
      <c r="D23" s="251"/>
      <c r="E23" s="251"/>
      <c r="F23" s="251"/>
      <c r="G23" s="252"/>
    </row>
    <row r="24" spans="2:7" ht="15" customHeight="1" outlineLevel="1">
      <c r="B24" s="48" t="s">
        <v>46</v>
      </c>
      <c r="C24" s="48">
        <v>97634</v>
      </c>
      <c r="D24" s="54" t="s">
        <v>23</v>
      </c>
      <c r="E24" s="53" t="s">
        <v>74</v>
      </c>
      <c r="F24" s="48" t="s">
        <v>27</v>
      </c>
      <c r="G24" s="55">
        <v>29.66</v>
      </c>
    </row>
    <row r="25" spans="2:7" ht="27.75" customHeight="1" outlineLevel="1">
      <c r="B25" s="250" t="s">
        <v>247</v>
      </c>
      <c r="C25" s="251"/>
      <c r="D25" s="251"/>
      <c r="E25" s="251"/>
      <c r="F25" s="251"/>
      <c r="G25" s="252"/>
    </row>
    <row r="26" spans="2:7" ht="15" customHeight="1" outlineLevel="1">
      <c r="B26" s="48" t="s">
        <v>47</v>
      </c>
      <c r="C26" s="48">
        <v>97632</v>
      </c>
      <c r="D26" s="54" t="s">
        <v>23</v>
      </c>
      <c r="E26" s="53" t="s">
        <v>75</v>
      </c>
      <c r="F26" s="48" t="s">
        <v>24</v>
      </c>
      <c r="G26" s="55">
        <v>23.31</v>
      </c>
    </row>
    <row r="27" spans="2:7" ht="27.75" customHeight="1" outlineLevel="1">
      <c r="B27" s="250" t="s">
        <v>248</v>
      </c>
      <c r="C27" s="251"/>
      <c r="D27" s="251"/>
      <c r="E27" s="251"/>
      <c r="F27" s="251"/>
      <c r="G27" s="252"/>
    </row>
    <row r="28" spans="2:7" ht="15" customHeight="1" outlineLevel="1">
      <c r="B28" s="48" t="s">
        <v>76</v>
      </c>
      <c r="C28" s="48">
        <v>97645</v>
      </c>
      <c r="D28" s="54" t="s">
        <v>23</v>
      </c>
      <c r="E28" s="53" t="s">
        <v>78</v>
      </c>
      <c r="F28" s="48" t="s">
        <v>27</v>
      </c>
      <c r="G28" s="55">
        <v>1.2</v>
      </c>
    </row>
    <row r="29" spans="2:7" ht="27.75" customHeight="1" outlineLevel="1">
      <c r="B29" s="250" t="s">
        <v>249</v>
      </c>
      <c r="C29" s="251"/>
      <c r="D29" s="251"/>
      <c r="E29" s="251"/>
      <c r="F29" s="251"/>
      <c r="G29" s="252"/>
    </row>
    <row r="30" spans="2:7" ht="25.5" outlineLevel="1">
      <c r="B30" s="48" t="s">
        <v>77</v>
      </c>
      <c r="C30" s="48">
        <v>103689</v>
      </c>
      <c r="D30" s="54" t="s">
        <v>23</v>
      </c>
      <c r="E30" s="52" t="s">
        <v>234</v>
      </c>
      <c r="F30" s="48" t="s">
        <v>27</v>
      </c>
      <c r="G30" s="55">
        <v>2</v>
      </c>
    </row>
    <row r="31" spans="2:7" ht="27.75" customHeight="1" outlineLevel="1">
      <c r="B31" s="250" t="s">
        <v>250</v>
      </c>
      <c r="C31" s="251"/>
      <c r="D31" s="251"/>
      <c r="E31" s="251"/>
      <c r="F31" s="251"/>
      <c r="G31" s="252"/>
    </row>
    <row r="32" spans="2:7" ht="15" customHeight="1" outlineLevel="1">
      <c r="B32" s="48" t="s">
        <v>235</v>
      </c>
      <c r="C32" s="48">
        <v>104791</v>
      </c>
      <c r="D32" s="54" t="s">
        <v>23</v>
      </c>
      <c r="E32" s="53" t="s">
        <v>80</v>
      </c>
      <c r="F32" s="48" t="s">
        <v>27</v>
      </c>
      <c r="G32" s="55">
        <f>G26*1</f>
        <v>23.31</v>
      </c>
    </row>
    <row r="33" spans="2:7" ht="27.75" customHeight="1" outlineLevel="1">
      <c r="B33" s="250" t="s">
        <v>253</v>
      </c>
      <c r="C33" s="251"/>
      <c r="D33" s="251"/>
      <c r="E33" s="251"/>
      <c r="F33" s="251"/>
      <c r="G33" s="252"/>
    </row>
    <row r="34" spans="2:7" ht="18.75" customHeight="1" outlineLevel="1">
      <c r="B34" s="40"/>
      <c r="C34" s="41"/>
      <c r="D34" s="41"/>
      <c r="E34" s="41"/>
      <c r="F34" s="41"/>
      <c r="G34" s="47"/>
    </row>
    <row r="35" spans="2:7" ht="18.75" customHeight="1">
      <c r="B35" s="31"/>
      <c r="C35" s="31"/>
      <c r="D35" s="31"/>
      <c r="G35" s="37"/>
    </row>
    <row r="36" spans="2:7" ht="18.75" customHeight="1">
      <c r="B36" s="111">
        <v>2</v>
      </c>
      <c r="C36" s="111"/>
      <c r="D36" s="111"/>
      <c r="E36" s="112" t="s">
        <v>69</v>
      </c>
      <c r="F36" s="112"/>
      <c r="G36" s="113"/>
    </row>
    <row r="37" spans="2:7" ht="25.5" outlineLevel="1">
      <c r="B37" s="54" t="s">
        <v>7</v>
      </c>
      <c r="C37" s="56">
        <v>87251</v>
      </c>
      <c r="D37" s="54" t="s">
        <v>23</v>
      </c>
      <c r="E37" s="52" t="s">
        <v>53</v>
      </c>
      <c r="F37" s="48" t="s">
        <v>27</v>
      </c>
      <c r="G37" s="55">
        <v>29.66</v>
      </c>
    </row>
    <row r="38" spans="2:7" ht="27.75" customHeight="1" outlineLevel="1">
      <c r="B38" s="250" t="s">
        <v>251</v>
      </c>
      <c r="C38" s="251"/>
      <c r="D38" s="251"/>
      <c r="E38" s="251"/>
      <c r="F38" s="251"/>
      <c r="G38" s="252"/>
    </row>
    <row r="39" spans="2:7" ht="18.75" customHeight="1" outlineLevel="1">
      <c r="B39" s="40"/>
      <c r="C39" s="41"/>
      <c r="D39" s="41"/>
      <c r="E39" s="41"/>
      <c r="F39" s="41"/>
      <c r="G39" s="47"/>
    </row>
    <row r="40" spans="2:7" ht="18.75" customHeight="1">
      <c r="B40" s="31"/>
      <c r="C40" s="31"/>
      <c r="D40" s="31"/>
      <c r="G40" s="37"/>
    </row>
    <row r="41" spans="2:7" ht="18.75" customHeight="1">
      <c r="B41" s="111">
        <v>3</v>
      </c>
      <c r="C41" s="111"/>
      <c r="D41" s="111"/>
      <c r="E41" s="112" t="s">
        <v>70</v>
      </c>
      <c r="F41" s="112"/>
      <c r="G41" s="113"/>
    </row>
    <row r="42" spans="2:7" ht="25.5" outlineLevel="1">
      <c r="B42" s="48" t="s">
        <v>8</v>
      </c>
      <c r="C42" s="23">
        <v>103331</v>
      </c>
      <c r="D42" s="54" t="s">
        <v>23</v>
      </c>
      <c r="E42" s="52" t="s">
        <v>79</v>
      </c>
      <c r="F42" s="48" t="s">
        <v>27</v>
      </c>
      <c r="G42" s="55">
        <f>1.2+7*0.2+4.63*0.8</f>
        <v>6.3040000000000003</v>
      </c>
    </row>
    <row r="43" spans="2:7" ht="27.75" customHeight="1" outlineLevel="1">
      <c r="B43" s="250" t="s">
        <v>252</v>
      </c>
      <c r="C43" s="251"/>
      <c r="D43" s="251"/>
      <c r="E43" s="251"/>
      <c r="F43" s="251"/>
      <c r="G43" s="252"/>
    </row>
    <row r="44" spans="2:7" ht="18.75" customHeight="1" outlineLevel="1" collapsed="1">
      <c r="B44" s="40"/>
      <c r="C44" s="41"/>
      <c r="D44" s="41"/>
      <c r="E44" s="41"/>
      <c r="F44" s="41"/>
      <c r="G44" s="47"/>
    </row>
    <row r="45" spans="2:7" ht="18.75" customHeight="1">
      <c r="B45" s="31"/>
      <c r="C45" s="31"/>
      <c r="D45" s="31"/>
      <c r="G45" s="37"/>
    </row>
    <row r="46" spans="2:7" ht="18.75" customHeight="1">
      <c r="B46" s="111">
        <v>4</v>
      </c>
      <c r="C46" s="111"/>
      <c r="D46" s="111"/>
      <c r="E46" s="112" t="s">
        <v>84</v>
      </c>
      <c r="F46" s="112"/>
      <c r="G46" s="113"/>
    </row>
    <row r="47" spans="2:7" ht="38.25" outlineLevel="1">
      <c r="B47" s="48" t="s">
        <v>9</v>
      </c>
      <c r="C47" s="49">
        <v>87536</v>
      </c>
      <c r="D47" s="54" t="s">
        <v>23</v>
      </c>
      <c r="E47" s="27" t="s">
        <v>81</v>
      </c>
      <c r="F47" s="48" t="s">
        <v>27</v>
      </c>
      <c r="G47" s="55">
        <f>0.85*23.31+1.2+4.63*0.8*2</f>
        <v>28.421499999999998</v>
      </c>
    </row>
    <row r="48" spans="2:7" ht="27.75" customHeight="1" outlineLevel="1">
      <c r="B48" s="250" t="s">
        <v>254</v>
      </c>
      <c r="C48" s="251"/>
      <c r="D48" s="251"/>
      <c r="E48" s="251"/>
      <c r="F48" s="251"/>
      <c r="G48" s="252"/>
    </row>
    <row r="49" spans="1:8" ht="25.5" outlineLevel="1">
      <c r="B49" s="48" t="s">
        <v>10</v>
      </c>
      <c r="C49" s="49">
        <v>87273</v>
      </c>
      <c r="D49" s="54" t="s">
        <v>23</v>
      </c>
      <c r="E49" s="27" t="s">
        <v>52</v>
      </c>
      <c r="F49" s="48" t="s">
        <v>27</v>
      </c>
      <c r="G49" s="55">
        <f>G47</f>
        <v>28.421499999999998</v>
      </c>
    </row>
    <row r="50" spans="1:8" ht="27.75" customHeight="1" outlineLevel="1">
      <c r="B50" s="250" t="s">
        <v>254</v>
      </c>
      <c r="C50" s="251"/>
      <c r="D50" s="251"/>
      <c r="E50" s="251"/>
      <c r="F50" s="251"/>
      <c r="G50" s="252"/>
    </row>
    <row r="51" spans="1:8" ht="18.75" customHeight="1" outlineLevel="1">
      <c r="B51" s="40"/>
      <c r="C51" s="41"/>
      <c r="D51" s="41"/>
      <c r="E51" s="41"/>
      <c r="F51" s="41"/>
      <c r="G51" s="47"/>
      <c r="H51" s="68"/>
    </row>
    <row r="52" spans="1:8" ht="18.75" customHeight="1">
      <c r="B52" s="31"/>
      <c r="C52" s="31"/>
      <c r="D52" s="31"/>
      <c r="G52" s="37"/>
    </row>
    <row r="53" spans="1:8" ht="18.75" customHeight="1">
      <c r="B53" s="111">
        <v>5</v>
      </c>
      <c r="C53" s="111"/>
      <c r="D53" s="111"/>
      <c r="E53" s="112" t="s">
        <v>22</v>
      </c>
      <c r="F53" s="112"/>
      <c r="G53" s="113"/>
    </row>
    <row r="54" spans="1:8" s="39" customFormat="1" ht="12.75" outlineLevel="1">
      <c r="A54" s="31"/>
      <c r="B54" s="54" t="s">
        <v>92</v>
      </c>
      <c r="C54" s="54">
        <v>94216</v>
      </c>
      <c r="D54" s="54" t="s">
        <v>23</v>
      </c>
      <c r="E54" s="52" t="s">
        <v>224</v>
      </c>
      <c r="F54" s="54" t="s">
        <v>27</v>
      </c>
      <c r="G54" s="55">
        <v>34.53</v>
      </c>
      <c r="H54" s="30"/>
    </row>
    <row r="55" spans="1:8" ht="27.75" customHeight="1" outlineLevel="1">
      <c r="B55" s="250" t="s">
        <v>255</v>
      </c>
      <c r="C55" s="251"/>
      <c r="D55" s="251"/>
      <c r="E55" s="251"/>
      <c r="F55" s="251"/>
      <c r="G55" s="252"/>
    </row>
    <row r="56" spans="1:8" s="39" customFormat="1" ht="25.5" outlineLevel="1">
      <c r="A56" s="31"/>
      <c r="B56" s="54" t="s">
        <v>11</v>
      </c>
      <c r="C56" s="54">
        <v>92581</v>
      </c>
      <c r="D56" s="54" t="s">
        <v>23</v>
      </c>
      <c r="E56" s="52" t="s">
        <v>71</v>
      </c>
      <c r="F56" s="54" t="s">
        <v>27</v>
      </c>
      <c r="G56" s="55">
        <v>34.53</v>
      </c>
      <c r="H56" s="30"/>
    </row>
    <row r="57" spans="1:8" ht="27.75" customHeight="1" outlineLevel="1">
      <c r="B57" s="250" t="s">
        <v>255</v>
      </c>
      <c r="C57" s="251"/>
      <c r="D57" s="251"/>
      <c r="E57" s="251"/>
      <c r="F57" s="251"/>
      <c r="G57" s="252"/>
    </row>
    <row r="58" spans="1:8" s="39" customFormat="1" ht="25.5" outlineLevel="1">
      <c r="A58" s="31"/>
      <c r="B58" s="54" t="s">
        <v>93</v>
      </c>
      <c r="C58" s="54">
        <v>94227</v>
      </c>
      <c r="D58" s="54" t="s">
        <v>23</v>
      </c>
      <c r="E58" s="52" t="s">
        <v>226</v>
      </c>
      <c r="F58" s="54" t="s">
        <v>24</v>
      </c>
      <c r="G58" s="55">
        <v>4.63</v>
      </c>
      <c r="H58" s="30"/>
    </row>
    <row r="59" spans="1:8" ht="27.75" customHeight="1" outlineLevel="1">
      <c r="B59" s="250" t="s">
        <v>256</v>
      </c>
      <c r="C59" s="251"/>
      <c r="D59" s="251"/>
      <c r="E59" s="251"/>
      <c r="F59" s="251"/>
      <c r="G59" s="252"/>
    </row>
    <row r="60" spans="1:8" s="39" customFormat="1" ht="51" outlineLevel="1">
      <c r="A60" s="31"/>
      <c r="B60" s="54" t="s">
        <v>225</v>
      </c>
      <c r="C60" s="54">
        <v>91175</v>
      </c>
      <c r="D60" s="54" t="s">
        <v>23</v>
      </c>
      <c r="E60" s="52" t="s">
        <v>228</v>
      </c>
      <c r="F60" s="54" t="s">
        <v>24</v>
      </c>
      <c r="G60" s="55">
        <v>4</v>
      </c>
      <c r="H60" s="30"/>
    </row>
    <row r="61" spans="1:8" ht="27.75" customHeight="1" outlineLevel="1">
      <c r="B61" s="250" t="s">
        <v>257</v>
      </c>
      <c r="C61" s="251"/>
      <c r="D61" s="251"/>
      <c r="E61" s="251"/>
      <c r="F61" s="251"/>
      <c r="G61" s="252"/>
    </row>
    <row r="62" spans="1:8" s="39" customFormat="1" ht="25.5" outlineLevel="1">
      <c r="A62" s="31"/>
      <c r="B62" s="54" t="s">
        <v>227</v>
      </c>
      <c r="C62" s="54">
        <v>89714</v>
      </c>
      <c r="D62" s="54" t="s">
        <v>23</v>
      </c>
      <c r="E62" s="52" t="s">
        <v>230</v>
      </c>
      <c r="F62" s="54" t="s">
        <v>24</v>
      </c>
      <c r="G62" s="55">
        <v>4</v>
      </c>
      <c r="H62" s="30"/>
    </row>
    <row r="63" spans="1:8" ht="27.75" customHeight="1" outlineLevel="1">
      <c r="B63" s="250" t="s">
        <v>257</v>
      </c>
      <c r="C63" s="251"/>
      <c r="D63" s="251"/>
      <c r="E63" s="251"/>
      <c r="F63" s="251"/>
      <c r="G63" s="252"/>
    </row>
    <row r="64" spans="1:8" s="39" customFormat="1" ht="38.25" outlineLevel="1">
      <c r="A64" s="31"/>
      <c r="B64" s="54" t="s">
        <v>229</v>
      </c>
      <c r="C64" s="54">
        <v>89778</v>
      </c>
      <c r="D64" s="54" t="s">
        <v>23</v>
      </c>
      <c r="E64" s="52" t="s">
        <v>231</v>
      </c>
      <c r="F64" s="54" t="s">
        <v>233</v>
      </c>
      <c r="G64" s="55">
        <v>1</v>
      </c>
      <c r="H64" s="30"/>
    </row>
    <row r="65" spans="1:8" ht="27.75" customHeight="1" outlineLevel="1">
      <c r="B65" s="250" t="s">
        <v>258</v>
      </c>
      <c r="C65" s="251"/>
      <c r="D65" s="251"/>
      <c r="E65" s="251"/>
      <c r="F65" s="251"/>
      <c r="G65" s="252"/>
    </row>
    <row r="66" spans="1:8" s="39" customFormat="1" ht="12.75" outlineLevel="1">
      <c r="A66" s="31"/>
      <c r="B66" s="54" t="s">
        <v>232</v>
      </c>
      <c r="C66" s="54">
        <v>94231</v>
      </c>
      <c r="D66" s="54" t="s">
        <v>23</v>
      </c>
      <c r="E66" s="52" t="s">
        <v>72</v>
      </c>
      <c r="F66" s="54" t="s">
        <v>24</v>
      </c>
      <c r="G66" s="55">
        <f>8.04+3.65+8.53</f>
        <v>20.22</v>
      </c>
      <c r="H66" s="30"/>
    </row>
    <row r="67" spans="1:8" ht="27.75" customHeight="1" outlineLevel="1">
      <c r="B67" s="250" t="s">
        <v>259</v>
      </c>
      <c r="C67" s="251"/>
      <c r="D67" s="251"/>
      <c r="E67" s="251"/>
      <c r="F67" s="251"/>
      <c r="G67" s="252"/>
    </row>
    <row r="68" spans="1:8" ht="18.75" customHeight="1" outlineLevel="1">
      <c r="B68" s="40"/>
      <c r="C68" s="41"/>
      <c r="D68" s="41"/>
      <c r="E68" s="41"/>
      <c r="F68" s="41"/>
      <c r="G68" s="47"/>
    </row>
    <row r="69" spans="1:8" ht="18.75" customHeight="1">
      <c r="B69" s="31"/>
      <c r="C69" s="31"/>
      <c r="D69" s="31"/>
      <c r="G69" s="37"/>
    </row>
    <row r="70" spans="1:8" ht="18.75" customHeight="1">
      <c r="B70" s="111">
        <v>6</v>
      </c>
      <c r="C70" s="111"/>
      <c r="D70" s="111"/>
      <c r="E70" s="112" t="s">
        <v>98</v>
      </c>
      <c r="F70" s="112"/>
      <c r="G70" s="113"/>
    </row>
    <row r="71" spans="1:8" ht="18.75" customHeight="1" outlineLevel="1">
      <c r="B71" s="54" t="s">
        <v>12</v>
      </c>
      <c r="C71" s="54">
        <v>88494</v>
      </c>
      <c r="D71" s="54" t="s">
        <v>23</v>
      </c>
      <c r="E71" s="52" t="s">
        <v>83</v>
      </c>
      <c r="F71" s="54" t="s">
        <v>27</v>
      </c>
      <c r="G71" s="55">
        <f>G26*3.4+(4.63+3.65)*3.4</f>
        <v>107.40599999999999</v>
      </c>
    </row>
    <row r="72" spans="1:8" ht="27.75" customHeight="1" outlineLevel="1">
      <c r="B72" s="250" t="s">
        <v>260</v>
      </c>
      <c r="C72" s="251"/>
      <c r="D72" s="251"/>
      <c r="E72" s="251"/>
      <c r="F72" s="251"/>
      <c r="G72" s="252"/>
    </row>
    <row r="73" spans="1:8" ht="18.75" customHeight="1" outlineLevel="1">
      <c r="B73" s="54" t="s">
        <v>17</v>
      </c>
      <c r="C73" s="54">
        <v>104639</v>
      </c>
      <c r="D73" s="54" t="s">
        <v>23</v>
      </c>
      <c r="E73" s="52" t="s">
        <v>54</v>
      </c>
      <c r="F73" s="54" t="s">
        <v>27</v>
      </c>
      <c r="G73" s="55">
        <f>G71</f>
        <v>107.40599999999999</v>
      </c>
    </row>
    <row r="74" spans="1:8" ht="27.75" customHeight="1" outlineLevel="1">
      <c r="B74" s="250" t="s">
        <v>260</v>
      </c>
      <c r="C74" s="251"/>
      <c r="D74" s="251"/>
      <c r="E74" s="251"/>
      <c r="F74" s="251"/>
      <c r="G74" s="252"/>
    </row>
    <row r="75" spans="1:8" ht="18.75" customHeight="1" outlineLevel="1">
      <c r="B75" s="40"/>
      <c r="C75" s="41"/>
      <c r="D75" s="41"/>
      <c r="E75" s="41"/>
      <c r="F75" s="41"/>
      <c r="G75" s="47"/>
    </row>
    <row r="76" spans="1:8" s="39" customFormat="1" ht="18.75" customHeight="1">
      <c r="A76" s="31"/>
      <c r="B76" s="31"/>
      <c r="C76" s="31"/>
      <c r="D76" s="31"/>
      <c r="E76" s="33"/>
      <c r="F76" s="31"/>
      <c r="G76" s="37"/>
    </row>
    <row r="77" spans="1:8" ht="18.75" customHeight="1">
      <c r="B77" s="111">
        <v>7</v>
      </c>
      <c r="C77" s="111"/>
      <c r="D77" s="111"/>
      <c r="E77" s="112" t="s">
        <v>44</v>
      </c>
      <c r="F77" s="112"/>
      <c r="G77" s="113"/>
    </row>
    <row r="78" spans="1:8" ht="15" customHeight="1" outlineLevel="1">
      <c r="B78" s="54" t="s">
        <v>13</v>
      </c>
      <c r="C78" s="54">
        <v>96113</v>
      </c>
      <c r="D78" s="54" t="s">
        <v>23</v>
      </c>
      <c r="E78" s="52" t="s">
        <v>82</v>
      </c>
      <c r="F78" s="54" t="s">
        <v>27</v>
      </c>
      <c r="G78" s="55">
        <v>29.66</v>
      </c>
    </row>
    <row r="79" spans="1:8" ht="27.75" customHeight="1" outlineLevel="1">
      <c r="B79" s="250" t="s">
        <v>261</v>
      </c>
      <c r="C79" s="251"/>
      <c r="D79" s="251"/>
      <c r="E79" s="251"/>
      <c r="F79" s="251"/>
      <c r="G79" s="252"/>
    </row>
    <row r="80" spans="1:8" ht="18.75" customHeight="1" outlineLevel="1">
      <c r="B80" s="40"/>
      <c r="C80" s="41"/>
      <c r="D80" s="41"/>
      <c r="E80" s="41"/>
      <c r="F80" s="41"/>
      <c r="G80" s="47"/>
    </row>
    <row r="81" spans="1:8" s="39" customFormat="1" ht="18.75" customHeight="1">
      <c r="A81" s="31"/>
      <c r="B81" s="31"/>
      <c r="C81" s="31"/>
      <c r="D81" s="31"/>
      <c r="E81" s="33"/>
      <c r="F81" s="31"/>
      <c r="G81" s="37"/>
    </row>
    <row r="82" spans="1:8" ht="18.75" customHeight="1">
      <c r="B82" s="111">
        <v>8</v>
      </c>
      <c r="C82" s="111"/>
      <c r="D82" s="111"/>
      <c r="E82" s="112" t="s">
        <v>86</v>
      </c>
      <c r="F82" s="112"/>
      <c r="G82" s="113"/>
    </row>
    <row r="83" spans="1:8" s="39" customFormat="1" ht="25.5" outlineLevel="1">
      <c r="A83" s="31"/>
      <c r="B83" s="50" t="s">
        <v>14</v>
      </c>
      <c r="C83" s="50">
        <v>92034</v>
      </c>
      <c r="D83" s="54" t="s">
        <v>23</v>
      </c>
      <c r="E83" s="51" t="s">
        <v>85</v>
      </c>
      <c r="F83" s="48" t="s">
        <v>51</v>
      </c>
      <c r="G83" s="55">
        <v>2</v>
      </c>
      <c r="H83" s="30"/>
    </row>
    <row r="84" spans="1:8" ht="27.75" customHeight="1" outlineLevel="1">
      <c r="B84" s="250" t="s">
        <v>262</v>
      </c>
      <c r="C84" s="251"/>
      <c r="D84" s="251"/>
      <c r="E84" s="251"/>
      <c r="F84" s="251"/>
      <c r="G84" s="252"/>
    </row>
    <row r="85" spans="1:8" s="39" customFormat="1" ht="29.25" customHeight="1" outlineLevel="1">
      <c r="A85" s="31"/>
      <c r="B85" s="50" t="s">
        <v>20</v>
      </c>
      <c r="C85" s="50">
        <v>92008</v>
      </c>
      <c r="D85" s="54" t="s">
        <v>23</v>
      </c>
      <c r="E85" s="51" t="s">
        <v>87</v>
      </c>
      <c r="F85" s="48" t="s">
        <v>51</v>
      </c>
      <c r="G85" s="55">
        <v>4</v>
      </c>
      <c r="H85" s="30"/>
    </row>
    <row r="86" spans="1:8" ht="27.75" customHeight="1" outlineLevel="1">
      <c r="B86" s="250" t="s">
        <v>263</v>
      </c>
      <c r="C86" s="251"/>
      <c r="D86" s="251"/>
      <c r="E86" s="251"/>
      <c r="F86" s="251"/>
      <c r="G86" s="252"/>
    </row>
    <row r="87" spans="1:8" s="39" customFormat="1" ht="18.75" customHeight="1" outlineLevel="1">
      <c r="A87" s="31"/>
      <c r="B87" s="50" t="s">
        <v>94</v>
      </c>
      <c r="C87" s="50">
        <v>90456</v>
      </c>
      <c r="D87" s="54" t="s">
        <v>23</v>
      </c>
      <c r="E87" s="51" t="s">
        <v>88</v>
      </c>
      <c r="F87" s="48" t="s">
        <v>51</v>
      </c>
      <c r="G87" s="55">
        <v>2</v>
      </c>
      <c r="H87" s="30"/>
    </row>
    <row r="88" spans="1:8" ht="27.75" customHeight="1" outlineLevel="1">
      <c r="B88" s="250" t="s">
        <v>264</v>
      </c>
      <c r="C88" s="251"/>
      <c r="D88" s="251"/>
      <c r="E88" s="251"/>
      <c r="F88" s="251"/>
      <c r="G88" s="252"/>
    </row>
    <row r="89" spans="1:8" s="39" customFormat="1" ht="29.25" customHeight="1" outlineLevel="1">
      <c r="A89" s="31"/>
      <c r="B89" s="50" t="s">
        <v>95</v>
      </c>
      <c r="C89" s="50">
        <v>91831</v>
      </c>
      <c r="D89" s="54" t="s">
        <v>23</v>
      </c>
      <c r="E89" s="51" t="s">
        <v>237</v>
      </c>
      <c r="F89" s="48" t="s">
        <v>24</v>
      </c>
      <c r="G89" s="55">
        <v>25</v>
      </c>
      <c r="H89" s="30"/>
    </row>
    <row r="90" spans="1:8" ht="27.75" customHeight="1" outlineLevel="1">
      <c r="B90" s="250" t="s">
        <v>265</v>
      </c>
      <c r="C90" s="251"/>
      <c r="D90" s="251"/>
      <c r="E90" s="251"/>
      <c r="F90" s="251"/>
      <c r="G90" s="252"/>
    </row>
    <row r="91" spans="1:8" s="39" customFormat="1" ht="25.5" outlineLevel="1">
      <c r="A91" s="31"/>
      <c r="B91" s="50" t="s">
        <v>238</v>
      </c>
      <c r="C91" s="50">
        <v>91924</v>
      </c>
      <c r="D91" s="54" t="s">
        <v>23</v>
      </c>
      <c r="E91" s="51" t="s">
        <v>236</v>
      </c>
      <c r="F91" s="48" t="s">
        <v>24</v>
      </c>
      <c r="G91" s="55">
        <v>100</v>
      </c>
      <c r="H91" s="30"/>
    </row>
    <row r="92" spans="1:8" ht="27.75" customHeight="1" outlineLevel="1">
      <c r="B92" s="250" t="s">
        <v>266</v>
      </c>
      <c r="C92" s="251"/>
      <c r="D92" s="251"/>
      <c r="E92" s="251"/>
      <c r="F92" s="251"/>
      <c r="G92" s="252"/>
    </row>
    <row r="93" spans="1:8" s="39" customFormat="1" ht="25.5" outlineLevel="1">
      <c r="A93" s="31"/>
      <c r="B93" s="50" t="s">
        <v>239</v>
      </c>
      <c r="C93" s="50">
        <v>103782</v>
      </c>
      <c r="D93" s="54" t="s">
        <v>23</v>
      </c>
      <c r="E93" s="51" t="s">
        <v>240</v>
      </c>
      <c r="F93" s="48" t="s">
        <v>51</v>
      </c>
      <c r="G93" s="55">
        <v>8</v>
      </c>
      <c r="H93" s="30"/>
    </row>
    <row r="94" spans="1:8" ht="27.75" customHeight="1" outlineLevel="1">
      <c r="B94" s="250" t="s">
        <v>267</v>
      </c>
      <c r="C94" s="251"/>
      <c r="D94" s="251"/>
      <c r="E94" s="251"/>
      <c r="F94" s="251"/>
      <c r="G94" s="252"/>
    </row>
    <row r="95" spans="1:8" s="39" customFormat="1" ht="18.75" customHeight="1" outlineLevel="1">
      <c r="A95" s="31"/>
      <c r="B95" s="50" t="s">
        <v>241</v>
      </c>
      <c r="C95" s="50">
        <v>93660</v>
      </c>
      <c r="D95" s="54" t="s">
        <v>23</v>
      </c>
      <c r="E95" s="51" t="s">
        <v>89</v>
      </c>
      <c r="F95" s="48" t="s">
        <v>51</v>
      </c>
      <c r="G95" s="55">
        <v>2</v>
      </c>
      <c r="H95"/>
    </row>
    <row r="96" spans="1:8" ht="27.75" customHeight="1" outlineLevel="1">
      <c r="B96" s="250" t="s">
        <v>268</v>
      </c>
      <c r="C96" s="251"/>
      <c r="D96" s="251"/>
      <c r="E96" s="251"/>
      <c r="F96" s="251"/>
      <c r="G96" s="252"/>
    </row>
    <row r="97" spans="2:9" ht="18.75" customHeight="1">
      <c r="B97" s="31"/>
      <c r="C97" s="31"/>
      <c r="D97" s="31"/>
      <c r="G97" s="78"/>
      <c r="H97"/>
    </row>
    <row r="98" spans="2:9" ht="18.75" customHeight="1">
      <c r="B98" s="246"/>
      <c r="C98" s="246"/>
      <c r="D98" s="246"/>
      <c r="E98" s="33" t="s">
        <v>96</v>
      </c>
      <c r="G98" s="37"/>
      <c r="H98"/>
    </row>
    <row r="99" spans="2:9" ht="58.5" customHeight="1">
      <c r="H99"/>
    </row>
    <row r="100" spans="2:9" ht="18.75" customHeight="1">
      <c r="E100" s="122" t="s">
        <v>91</v>
      </c>
      <c r="H100"/>
      <c r="I100" s="73"/>
    </row>
    <row r="101" spans="2:9" ht="18.75" customHeight="1">
      <c r="H101"/>
    </row>
    <row r="102" spans="2:9" s="31" customFormat="1" ht="18.75" customHeight="1">
      <c r="B102" s="32"/>
      <c r="C102" s="32"/>
      <c r="D102" s="32"/>
      <c r="E102" s="33"/>
      <c r="G102" s="36"/>
      <c r="H102"/>
    </row>
    <row r="103" spans="2:9" ht="18.75" customHeight="1">
      <c r="H103"/>
    </row>
    <row r="104" spans="2:9" ht="18.75" customHeight="1">
      <c r="H104"/>
    </row>
    <row r="113" spans="1:7" s="42" customFormat="1" ht="18.75" customHeight="1">
      <c r="A113" s="31"/>
      <c r="B113" s="32"/>
      <c r="C113" s="32"/>
      <c r="D113" s="32"/>
      <c r="E113" s="33"/>
      <c r="F113" s="31"/>
      <c r="G113" s="36"/>
    </row>
    <row r="114" spans="1:7" s="42" customFormat="1" ht="18.75" customHeight="1">
      <c r="A114" s="31"/>
      <c r="B114" s="32"/>
      <c r="C114" s="32"/>
      <c r="D114" s="32"/>
      <c r="E114" s="33"/>
      <c r="F114" s="31"/>
      <c r="G114" s="36"/>
    </row>
    <row r="135" spans="1:7" s="42" customFormat="1" ht="18.75" customHeight="1">
      <c r="A135" s="31"/>
      <c r="B135" s="32"/>
      <c r="C135" s="32"/>
      <c r="D135" s="32"/>
      <c r="E135" s="33"/>
      <c r="F135" s="31"/>
      <c r="G135" s="36"/>
    </row>
    <row r="140" spans="1:7" s="42" customFormat="1" ht="18.75" customHeight="1">
      <c r="A140" s="31"/>
      <c r="B140" s="32"/>
      <c r="C140" s="32"/>
      <c r="D140" s="32"/>
      <c r="E140" s="33"/>
      <c r="F140" s="31"/>
      <c r="G140" s="36"/>
    </row>
  </sheetData>
  <autoFilter ref="B13:H97" xr:uid="{15A1FB4B-C54A-4780-AE7C-B62809254296}"/>
  <mergeCells count="35">
    <mergeCell ref="B1:G1"/>
    <mergeCell ref="B3:C3"/>
    <mergeCell ref="B4:C4"/>
    <mergeCell ref="B11:G11"/>
    <mergeCell ref="B31:G31"/>
    <mergeCell ref="B98:D98"/>
    <mergeCell ref="B17:G17"/>
    <mergeCell ref="B19:G19"/>
    <mergeCell ref="B21:G21"/>
    <mergeCell ref="B23:G23"/>
    <mergeCell ref="B25:G25"/>
    <mergeCell ref="B27:G27"/>
    <mergeCell ref="B29:G29"/>
    <mergeCell ref="B33:G33"/>
    <mergeCell ref="B38:G38"/>
    <mergeCell ref="B43:G43"/>
    <mergeCell ref="B79:G79"/>
    <mergeCell ref="B48:G48"/>
    <mergeCell ref="B50:G50"/>
    <mergeCell ref="B55:G55"/>
    <mergeCell ref="B57:G57"/>
    <mergeCell ref="B59:G59"/>
    <mergeCell ref="B61:G61"/>
    <mergeCell ref="B63:G63"/>
    <mergeCell ref="B65:G65"/>
    <mergeCell ref="B67:G67"/>
    <mergeCell ref="B72:G72"/>
    <mergeCell ref="B74:G74"/>
    <mergeCell ref="B94:G94"/>
    <mergeCell ref="B96:G96"/>
    <mergeCell ref="B84:G84"/>
    <mergeCell ref="B86:G86"/>
    <mergeCell ref="B88:G88"/>
    <mergeCell ref="B90:G90"/>
    <mergeCell ref="B92:G92"/>
  </mergeCells>
  <conditionalFormatting sqref="G13">
    <cfRule type="cellIs" dxfId="3" priority="2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pageSetUpPr fitToPage="1"/>
  </sheetPr>
  <dimension ref="B1:L36"/>
  <sheetViews>
    <sheetView showGridLines="0" view="pageBreakPreview" zoomScale="90" zoomScaleNormal="115" zoomScaleSheetLayoutView="90" workbookViewId="0">
      <selection activeCell="B1" sqref="B1:K2"/>
    </sheetView>
  </sheetViews>
  <sheetFormatPr defaultRowHeight="12.75"/>
  <cols>
    <col min="1" max="1" width="2.75" style="20" customWidth="1"/>
    <col min="2" max="2" width="9" style="20"/>
    <col min="3" max="3" width="56.375" style="20" bestFit="1" customWidth="1"/>
    <col min="4" max="4" width="17.25" style="20" customWidth="1"/>
    <col min="5" max="5" width="9.25" style="20" bestFit="1" customWidth="1"/>
    <col min="6" max="6" width="16.125" style="20" customWidth="1"/>
    <col min="7" max="7" width="13.375" style="20" customWidth="1"/>
    <col min="8" max="8" width="13.75" style="20" customWidth="1"/>
    <col min="9" max="9" width="15.375" style="20" customWidth="1"/>
    <col min="10" max="10" width="16" style="20" customWidth="1"/>
    <col min="11" max="11" width="13.75" style="20" bestFit="1" customWidth="1"/>
    <col min="12" max="12" width="12.5" style="20" bestFit="1" customWidth="1"/>
    <col min="13" max="254" width="9" style="20"/>
    <col min="255" max="255" width="42.625" style="20" customWidth="1"/>
    <col min="256" max="256" width="14" style="20" customWidth="1"/>
    <col min="257" max="257" width="9.25" style="20" bestFit="1" customWidth="1"/>
    <col min="258" max="258" width="11.25" style="20" customWidth="1"/>
    <col min="259" max="265" width="12.625" style="20" customWidth="1"/>
    <col min="266" max="266" width="10.5" style="20" customWidth="1"/>
    <col min="267" max="510" width="9" style="20"/>
    <col min="511" max="511" width="42.625" style="20" customWidth="1"/>
    <col min="512" max="512" width="14" style="20" customWidth="1"/>
    <col min="513" max="513" width="9.25" style="20" bestFit="1" customWidth="1"/>
    <col min="514" max="514" width="11.25" style="20" customWidth="1"/>
    <col min="515" max="521" width="12.625" style="20" customWidth="1"/>
    <col min="522" max="522" width="10.5" style="20" customWidth="1"/>
    <col min="523" max="766" width="9" style="20"/>
    <col min="767" max="767" width="42.625" style="20" customWidth="1"/>
    <col min="768" max="768" width="14" style="20" customWidth="1"/>
    <col min="769" max="769" width="9.25" style="20" bestFit="1" customWidth="1"/>
    <col min="770" max="770" width="11.25" style="20" customWidth="1"/>
    <col min="771" max="777" width="12.625" style="20" customWidth="1"/>
    <col min="778" max="778" width="10.5" style="20" customWidth="1"/>
    <col min="779" max="1022" width="9" style="20"/>
    <col min="1023" max="1023" width="42.625" style="20" customWidth="1"/>
    <col min="1024" max="1024" width="14" style="20" customWidth="1"/>
    <col min="1025" max="1025" width="9.25" style="20" bestFit="1" customWidth="1"/>
    <col min="1026" max="1026" width="11.25" style="20" customWidth="1"/>
    <col min="1027" max="1033" width="12.625" style="20" customWidth="1"/>
    <col min="1034" max="1034" width="10.5" style="20" customWidth="1"/>
    <col min="1035" max="1278" width="9" style="20"/>
    <col min="1279" max="1279" width="42.625" style="20" customWidth="1"/>
    <col min="1280" max="1280" width="14" style="20" customWidth="1"/>
    <col min="1281" max="1281" width="9.25" style="20" bestFit="1" customWidth="1"/>
    <col min="1282" max="1282" width="11.25" style="20" customWidth="1"/>
    <col min="1283" max="1289" width="12.625" style="20" customWidth="1"/>
    <col min="1290" max="1290" width="10.5" style="20" customWidth="1"/>
    <col min="1291" max="1534" width="9" style="20"/>
    <col min="1535" max="1535" width="42.625" style="20" customWidth="1"/>
    <col min="1536" max="1536" width="14" style="20" customWidth="1"/>
    <col min="1537" max="1537" width="9.25" style="20" bestFit="1" customWidth="1"/>
    <col min="1538" max="1538" width="11.25" style="20" customWidth="1"/>
    <col min="1539" max="1545" width="12.625" style="20" customWidth="1"/>
    <col min="1546" max="1546" width="10.5" style="20" customWidth="1"/>
    <col min="1547" max="1790" width="9" style="20"/>
    <col min="1791" max="1791" width="42.625" style="20" customWidth="1"/>
    <col min="1792" max="1792" width="14" style="20" customWidth="1"/>
    <col min="1793" max="1793" width="9.25" style="20" bestFit="1" customWidth="1"/>
    <col min="1794" max="1794" width="11.25" style="20" customWidth="1"/>
    <col min="1795" max="1801" width="12.625" style="20" customWidth="1"/>
    <col min="1802" max="1802" width="10.5" style="20" customWidth="1"/>
    <col min="1803" max="2046" width="9" style="20"/>
    <col min="2047" max="2047" width="42.625" style="20" customWidth="1"/>
    <col min="2048" max="2048" width="14" style="20" customWidth="1"/>
    <col min="2049" max="2049" width="9.25" style="20" bestFit="1" customWidth="1"/>
    <col min="2050" max="2050" width="11.25" style="20" customWidth="1"/>
    <col min="2051" max="2057" width="12.625" style="20" customWidth="1"/>
    <col min="2058" max="2058" width="10.5" style="20" customWidth="1"/>
    <col min="2059" max="2302" width="9" style="20"/>
    <col min="2303" max="2303" width="42.625" style="20" customWidth="1"/>
    <col min="2304" max="2304" width="14" style="20" customWidth="1"/>
    <col min="2305" max="2305" width="9.25" style="20" bestFit="1" customWidth="1"/>
    <col min="2306" max="2306" width="11.25" style="20" customWidth="1"/>
    <col min="2307" max="2313" width="12.625" style="20" customWidth="1"/>
    <col min="2314" max="2314" width="10.5" style="20" customWidth="1"/>
    <col min="2315" max="2558" width="9" style="20"/>
    <col min="2559" max="2559" width="42.625" style="20" customWidth="1"/>
    <col min="2560" max="2560" width="14" style="20" customWidth="1"/>
    <col min="2561" max="2561" width="9.25" style="20" bestFit="1" customWidth="1"/>
    <col min="2562" max="2562" width="11.25" style="20" customWidth="1"/>
    <col min="2563" max="2569" width="12.625" style="20" customWidth="1"/>
    <col min="2570" max="2570" width="10.5" style="20" customWidth="1"/>
    <col min="2571" max="2814" width="9" style="20"/>
    <col min="2815" max="2815" width="42.625" style="20" customWidth="1"/>
    <col min="2816" max="2816" width="14" style="20" customWidth="1"/>
    <col min="2817" max="2817" width="9.25" style="20" bestFit="1" customWidth="1"/>
    <col min="2818" max="2818" width="11.25" style="20" customWidth="1"/>
    <col min="2819" max="2825" width="12.625" style="20" customWidth="1"/>
    <col min="2826" max="2826" width="10.5" style="20" customWidth="1"/>
    <col min="2827" max="3070" width="9" style="20"/>
    <col min="3071" max="3071" width="42.625" style="20" customWidth="1"/>
    <col min="3072" max="3072" width="14" style="20" customWidth="1"/>
    <col min="3073" max="3073" width="9.25" style="20" bestFit="1" customWidth="1"/>
    <col min="3074" max="3074" width="11.25" style="20" customWidth="1"/>
    <col min="3075" max="3081" width="12.625" style="20" customWidth="1"/>
    <col min="3082" max="3082" width="10.5" style="20" customWidth="1"/>
    <col min="3083" max="3326" width="9" style="20"/>
    <col min="3327" max="3327" width="42.625" style="20" customWidth="1"/>
    <col min="3328" max="3328" width="14" style="20" customWidth="1"/>
    <col min="3329" max="3329" width="9.25" style="20" bestFit="1" customWidth="1"/>
    <col min="3330" max="3330" width="11.25" style="20" customWidth="1"/>
    <col min="3331" max="3337" width="12.625" style="20" customWidth="1"/>
    <col min="3338" max="3338" width="10.5" style="20" customWidth="1"/>
    <col min="3339" max="3582" width="9" style="20"/>
    <col min="3583" max="3583" width="42.625" style="20" customWidth="1"/>
    <col min="3584" max="3584" width="14" style="20" customWidth="1"/>
    <col min="3585" max="3585" width="9.25" style="20" bestFit="1" customWidth="1"/>
    <col min="3586" max="3586" width="11.25" style="20" customWidth="1"/>
    <col min="3587" max="3593" width="12.625" style="20" customWidth="1"/>
    <col min="3594" max="3594" width="10.5" style="20" customWidth="1"/>
    <col min="3595" max="3838" width="9" style="20"/>
    <col min="3839" max="3839" width="42.625" style="20" customWidth="1"/>
    <col min="3840" max="3840" width="14" style="20" customWidth="1"/>
    <col min="3841" max="3841" width="9.25" style="20" bestFit="1" customWidth="1"/>
    <col min="3842" max="3842" width="11.25" style="20" customWidth="1"/>
    <col min="3843" max="3849" width="12.625" style="20" customWidth="1"/>
    <col min="3850" max="3850" width="10.5" style="20" customWidth="1"/>
    <col min="3851" max="4094" width="9" style="20"/>
    <col min="4095" max="4095" width="42.625" style="20" customWidth="1"/>
    <col min="4096" max="4096" width="14" style="20" customWidth="1"/>
    <col min="4097" max="4097" width="9.25" style="20" bestFit="1" customWidth="1"/>
    <col min="4098" max="4098" width="11.25" style="20" customWidth="1"/>
    <col min="4099" max="4105" width="12.625" style="20" customWidth="1"/>
    <col min="4106" max="4106" width="10.5" style="20" customWidth="1"/>
    <col min="4107" max="4350" width="9" style="20"/>
    <col min="4351" max="4351" width="42.625" style="20" customWidth="1"/>
    <col min="4352" max="4352" width="14" style="20" customWidth="1"/>
    <col min="4353" max="4353" width="9.25" style="20" bestFit="1" customWidth="1"/>
    <col min="4354" max="4354" width="11.25" style="20" customWidth="1"/>
    <col min="4355" max="4361" width="12.625" style="20" customWidth="1"/>
    <col min="4362" max="4362" width="10.5" style="20" customWidth="1"/>
    <col min="4363" max="4606" width="9" style="20"/>
    <col min="4607" max="4607" width="42.625" style="20" customWidth="1"/>
    <col min="4608" max="4608" width="14" style="20" customWidth="1"/>
    <col min="4609" max="4609" width="9.25" style="20" bestFit="1" customWidth="1"/>
    <col min="4610" max="4610" width="11.25" style="20" customWidth="1"/>
    <col min="4611" max="4617" width="12.625" style="20" customWidth="1"/>
    <col min="4618" max="4618" width="10.5" style="20" customWidth="1"/>
    <col min="4619" max="4862" width="9" style="20"/>
    <col min="4863" max="4863" width="42.625" style="20" customWidth="1"/>
    <col min="4864" max="4864" width="14" style="20" customWidth="1"/>
    <col min="4865" max="4865" width="9.25" style="20" bestFit="1" customWidth="1"/>
    <col min="4866" max="4866" width="11.25" style="20" customWidth="1"/>
    <col min="4867" max="4873" width="12.625" style="20" customWidth="1"/>
    <col min="4874" max="4874" width="10.5" style="20" customWidth="1"/>
    <col min="4875" max="5118" width="9" style="20"/>
    <col min="5119" max="5119" width="42.625" style="20" customWidth="1"/>
    <col min="5120" max="5120" width="14" style="20" customWidth="1"/>
    <col min="5121" max="5121" width="9.25" style="20" bestFit="1" customWidth="1"/>
    <col min="5122" max="5122" width="11.25" style="20" customWidth="1"/>
    <col min="5123" max="5129" width="12.625" style="20" customWidth="1"/>
    <col min="5130" max="5130" width="10.5" style="20" customWidth="1"/>
    <col min="5131" max="5374" width="9" style="20"/>
    <col min="5375" max="5375" width="42.625" style="20" customWidth="1"/>
    <col min="5376" max="5376" width="14" style="20" customWidth="1"/>
    <col min="5377" max="5377" width="9.25" style="20" bestFit="1" customWidth="1"/>
    <col min="5378" max="5378" width="11.25" style="20" customWidth="1"/>
    <col min="5379" max="5385" width="12.625" style="20" customWidth="1"/>
    <col min="5386" max="5386" width="10.5" style="20" customWidth="1"/>
    <col min="5387" max="5630" width="9" style="20"/>
    <col min="5631" max="5631" width="42.625" style="20" customWidth="1"/>
    <col min="5632" max="5632" width="14" style="20" customWidth="1"/>
    <col min="5633" max="5633" width="9.25" style="20" bestFit="1" customWidth="1"/>
    <col min="5634" max="5634" width="11.25" style="20" customWidth="1"/>
    <col min="5635" max="5641" width="12.625" style="20" customWidth="1"/>
    <col min="5642" max="5642" width="10.5" style="20" customWidth="1"/>
    <col min="5643" max="5886" width="9" style="20"/>
    <col min="5887" max="5887" width="42.625" style="20" customWidth="1"/>
    <col min="5888" max="5888" width="14" style="20" customWidth="1"/>
    <col min="5889" max="5889" width="9.25" style="20" bestFit="1" customWidth="1"/>
    <col min="5890" max="5890" width="11.25" style="20" customWidth="1"/>
    <col min="5891" max="5897" width="12.625" style="20" customWidth="1"/>
    <col min="5898" max="5898" width="10.5" style="20" customWidth="1"/>
    <col min="5899" max="6142" width="9" style="20"/>
    <col min="6143" max="6143" width="42.625" style="20" customWidth="1"/>
    <col min="6144" max="6144" width="14" style="20" customWidth="1"/>
    <col min="6145" max="6145" width="9.25" style="20" bestFit="1" customWidth="1"/>
    <col min="6146" max="6146" width="11.25" style="20" customWidth="1"/>
    <col min="6147" max="6153" width="12.625" style="20" customWidth="1"/>
    <col min="6154" max="6154" width="10.5" style="20" customWidth="1"/>
    <col min="6155" max="6398" width="9" style="20"/>
    <col min="6399" max="6399" width="42.625" style="20" customWidth="1"/>
    <col min="6400" max="6400" width="14" style="20" customWidth="1"/>
    <col min="6401" max="6401" width="9.25" style="20" bestFit="1" customWidth="1"/>
    <col min="6402" max="6402" width="11.25" style="20" customWidth="1"/>
    <col min="6403" max="6409" width="12.625" style="20" customWidth="1"/>
    <col min="6410" max="6410" width="10.5" style="20" customWidth="1"/>
    <col min="6411" max="6654" width="9" style="20"/>
    <col min="6655" max="6655" width="42.625" style="20" customWidth="1"/>
    <col min="6656" max="6656" width="14" style="20" customWidth="1"/>
    <col min="6657" max="6657" width="9.25" style="20" bestFit="1" customWidth="1"/>
    <col min="6658" max="6658" width="11.25" style="20" customWidth="1"/>
    <col min="6659" max="6665" width="12.625" style="20" customWidth="1"/>
    <col min="6666" max="6666" width="10.5" style="20" customWidth="1"/>
    <col min="6667" max="6910" width="9" style="20"/>
    <col min="6911" max="6911" width="42.625" style="20" customWidth="1"/>
    <col min="6912" max="6912" width="14" style="20" customWidth="1"/>
    <col min="6913" max="6913" width="9.25" style="20" bestFit="1" customWidth="1"/>
    <col min="6914" max="6914" width="11.25" style="20" customWidth="1"/>
    <col min="6915" max="6921" width="12.625" style="20" customWidth="1"/>
    <col min="6922" max="6922" width="10.5" style="20" customWidth="1"/>
    <col min="6923" max="7166" width="9" style="20"/>
    <col min="7167" max="7167" width="42.625" style="20" customWidth="1"/>
    <col min="7168" max="7168" width="14" style="20" customWidth="1"/>
    <col min="7169" max="7169" width="9.25" style="20" bestFit="1" customWidth="1"/>
    <col min="7170" max="7170" width="11.25" style="20" customWidth="1"/>
    <col min="7171" max="7177" width="12.625" style="20" customWidth="1"/>
    <col min="7178" max="7178" width="10.5" style="20" customWidth="1"/>
    <col min="7179" max="7422" width="9" style="20"/>
    <col min="7423" max="7423" width="42.625" style="20" customWidth="1"/>
    <col min="7424" max="7424" width="14" style="20" customWidth="1"/>
    <col min="7425" max="7425" width="9.25" style="20" bestFit="1" customWidth="1"/>
    <col min="7426" max="7426" width="11.25" style="20" customWidth="1"/>
    <col min="7427" max="7433" width="12.625" style="20" customWidth="1"/>
    <col min="7434" max="7434" width="10.5" style="20" customWidth="1"/>
    <col min="7435" max="7678" width="9" style="20"/>
    <col min="7679" max="7679" width="42.625" style="20" customWidth="1"/>
    <col min="7680" max="7680" width="14" style="20" customWidth="1"/>
    <col min="7681" max="7681" width="9.25" style="20" bestFit="1" customWidth="1"/>
    <col min="7682" max="7682" width="11.25" style="20" customWidth="1"/>
    <col min="7683" max="7689" width="12.625" style="20" customWidth="1"/>
    <col min="7690" max="7690" width="10.5" style="20" customWidth="1"/>
    <col min="7691" max="7934" width="9" style="20"/>
    <col min="7935" max="7935" width="42.625" style="20" customWidth="1"/>
    <col min="7936" max="7936" width="14" style="20" customWidth="1"/>
    <col min="7937" max="7937" width="9.25" style="20" bestFit="1" customWidth="1"/>
    <col min="7938" max="7938" width="11.25" style="20" customWidth="1"/>
    <col min="7939" max="7945" width="12.625" style="20" customWidth="1"/>
    <col min="7946" max="7946" width="10.5" style="20" customWidth="1"/>
    <col min="7947" max="8190" width="9" style="20"/>
    <col min="8191" max="8191" width="42.625" style="20" customWidth="1"/>
    <col min="8192" max="8192" width="14" style="20" customWidth="1"/>
    <col min="8193" max="8193" width="9.25" style="20" bestFit="1" customWidth="1"/>
    <col min="8194" max="8194" width="11.25" style="20" customWidth="1"/>
    <col min="8195" max="8201" width="12.625" style="20" customWidth="1"/>
    <col min="8202" max="8202" width="10.5" style="20" customWidth="1"/>
    <col min="8203" max="8446" width="9" style="20"/>
    <col min="8447" max="8447" width="42.625" style="20" customWidth="1"/>
    <col min="8448" max="8448" width="14" style="20" customWidth="1"/>
    <col min="8449" max="8449" width="9.25" style="20" bestFit="1" customWidth="1"/>
    <col min="8450" max="8450" width="11.25" style="20" customWidth="1"/>
    <col min="8451" max="8457" width="12.625" style="20" customWidth="1"/>
    <col min="8458" max="8458" width="10.5" style="20" customWidth="1"/>
    <col min="8459" max="8702" width="9" style="20"/>
    <col min="8703" max="8703" width="42.625" style="20" customWidth="1"/>
    <col min="8704" max="8704" width="14" style="20" customWidth="1"/>
    <col min="8705" max="8705" width="9.25" style="20" bestFit="1" customWidth="1"/>
    <col min="8706" max="8706" width="11.25" style="20" customWidth="1"/>
    <col min="8707" max="8713" width="12.625" style="20" customWidth="1"/>
    <col min="8714" max="8714" width="10.5" style="20" customWidth="1"/>
    <col min="8715" max="8958" width="9" style="20"/>
    <col min="8959" max="8959" width="42.625" style="20" customWidth="1"/>
    <col min="8960" max="8960" width="14" style="20" customWidth="1"/>
    <col min="8961" max="8961" width="9.25" style="20" bestFit="1" customWidth="1"/>
    <col min="8962" max="8962" width="11.25" style="20" customWidth="1"/>
    <col min="8963" max="8969" width="12.625" style="20" customWidth="1"/>
    <col min="8970" max="8970" width="10.5" style="20" customWidth="1"/>
    <col min="8971" max="9214" width="9" style="20"/>
    <col min="9215" max="9215" width="42.625" style="20" customWidth="1"/>
    <col min="9216" max="9216" width="14" style="20" customWidth="1"/>
    <col min="9217" max="9217" width="9.25" style="20" bestFit="1" customWidth="1"/>
    <col min="9218" max="9218" width="11.25" style="20" customWidth="1"/>
    <col min="9219" max="9225" width="12.625" style="20" customWidth="1"/>
    <col min="9226" max="9226" width="10.5" style="20" customWidth="1"/>
    <col min="9227" max="9470" width="9" style="20"/>
    <col min="9471" max="9471" width="42.625" style="20" customWidth="1"/>
    <col min="9472" max="9472" width="14" style="20" customWidth="1"/>
    <col min="9473" max="9473" width="9.25" style="20" bestFit="1" customWidth="1"/>
    <col min="9474" max="9474" width="11.25" style="20" customWidth="1"/>
    <col min="9475" max="9481" width="12.625" style="20" customWidth="1"/>
    <col min="9482" max="9482" width="10.5" style="20" customWidth="1"/>
    <col min="9483" max="9726" width="9" style="20"/>
    <col min="9727" max="9727" width="42.625" style="20" customWidth="1"/>
    <col min="9728" max="9728" width="14" style="20" customWidth="1"/>
    <col min="9729" max="9729" width="9.25" style="20" bestFit="1" customWidth="1"/>
    <col min="9730" max="9730" width="11.25" style="20" customWidth="1"/>
    <col min="9731" max="9737" width="12.625" style="20" customWidth="1"/>
    <col min="9738" max="9738" width="10.5" style="20" customWidth="1"/>
    <col min="9739" max="9982" width="9" style="20"/>
    <col min="9983" max="9983" width="42.625" style="20" customWidth="1"/>
    <col min="9984" max="9984" width="14" style="20" customWidth="1"/>
    <col min="9985" max="9985" width="9.25" style="20" bestFit="1" customWidth="1"/>
    <col min="9986" max="9986" width="11.25" style="20" customWidth="1"/>
    <col min="9987" max="9993" width="12.625" style="20" customWidth="1"/>
    <col min="9994" max="9994" width="10.5" style="20" customWidth="1"/>
    <col min="9995" max="10238" width="9" style="20"/>
    <col min="10239" max="10239" width="42.625" style="20" customWidth="1"/>
    <col min="10240" max="10240" width="14" style="20" customWidth="1"/>
    <col min="10241" max="10241" width="9.25" style="20" bestFit="1" customWidth="1"/>
    <col min="10242" max="10242" width="11.25" style="20" customWidth="1"/>
    <col min="10243" max="10249" width="12.625" style="20" customWidth="1"/>
    <col min="10250" max="10250" width="10.5" style="20" customWidth="1"/>
    <col min="10251" max="10494" width="9" style="20"/>
    <col min="10495" max="10495" width="42.625" style="20" customWidth="1"/>
    <col min="10496" max="10496" width="14" style="20" customWidth="1"/>
    <col min="10497" max="10497" width="9.25" style="20" bestFit="1" customWidth="1"/>
    <col min="10498" max="10498" width="11.25" style="20" customWidth="1"/>
    <col min="10499" max="10505" width="12.625" style="20" customWidth="1"/>
    <col min="10506" max="10506" width="10.5" style="20" customWidth="1"/>
    <col min="10507" max="10750" width="9" style="20"/>
    <col min="10751" max="10751" width="42.625" style="20" customWidth="1"/>
    <col min="10752" max="10752" width="14" style="20" customWidth="1"/>
    <col min="10753" max="10753" width="9.25" style="20" bestFit="1" customWidth="1"/>
    <col min="10754" max="10754" width="11.25" style="20" customWidth="1"/>
    <col min="10755" max="10761" width="12.625" style="20" customWidth="1"/>
    <col min="10762" max="10762" width="10.5" style="20" customWidth="1"/>
    <col min="10763" max="11006" width="9" style="20"/>
    <col min="11007" max="11007" width="42.625" style="20" customWidth="1"/>
    <col min="11008" max="11008" width="14" style="20" customWidth="1"/>
    <col min="11009" max="11009" width="9.25" style="20" bestFit="1" customWidth="1"/>
    <col min="11010" max="11010" width="11.25" style="20" customWidth="1"/>
    <col min="11011" max="11017" width="12.625" style="20" customWidth="1"/>
    <col min="11018" max="11018" width="10.5" style="20" customWidth="1"/>
    <col min="11019" max="11262" width="9" style="20"/>
    <col min="11263" max="11263" width="42.625" style="20" customWidth="1"/>
    <col min="11264" max="11264" width="14" style="20" customWidth="1"/>
    <col min="11265" max="11265" width="9.25" style="20" bestFit="1" customWidth="1"/>
    <col min="11266" max="11266" width="11.25" style="20" customWidth="1"/>
    <col min="11267" max="11273" width="12.625" style="20" customWidth="1"/>
    <col min="11274" max="11274" width="10.5" style="20" customWidth="1"/>
    <col min="11275" max="11518" width="9" style="20"/>
    <col min="11519" max="11519" width="42.625" style="20" customWidth="1"/>
    <col min="11520" max="11520" width="14" style="20" customWidth="1"/>
    <col min="11521" max="11521" width="9.25" style="20" bestFit="1" customWidth="1"/>
    <col min="11522" max="11522" width="11.25" style="20" customWidth="1"/>
    <col min="11523" max="11529" width="12.625" style="20" customWidth="1"/>
    <col min="11530" max="11530" width="10.5" style="20" customWidth="1"/>
    <col min="11531" max="11774" width="9" style="20"/>
    <col min="11775" max="11775" width="42.625" style="20" customWidth="1"/>
    <col min="11776" max="11776" width="14" style="20" customWidth="1"/>
    <col min="11777" max="11777" width="9.25" style="20" bestFit="1" customWidth="1"/>
    <col min="11778" max="11778" width="11.25" style="20" customWidth="1"/>
    <col min="11779" max="11785" width="12.625" style="20" customWidth="1"/>
    <col min="11786" max="11786" width="10.5" style="20" customWidth="1"/>
    <col min="11787" max="12030" width="9" style="20"/>
    <col min="12031" max="12031" width="42.625" style="20" customWidth="1"/>
    <col min="12032" max="12032" width="14" style="20" customWidth="1"/>
    <col min="12033" max="12033" width="9.25" style="20" bestFit="1" customWidth="1"/>
    <col min="12034" max="12034" width="11.25" style="20" customWidth="1"/>
    <col min="12035" max="12041" width="12.625" style="20" customWidth="1"/>
    <col min="12042" max="12042" width="10.5" style="20" customWidth="1"/>
    <col min="12043" max="12286" width="9" style="20"/>
    <col min="12287" max="12287" width="42.625" style="20" customWidth="1"/>
    <col min="12288" max="12288" width="14" style="20" customWidth="1"/>
    <col min="12289" max="12289" width="9.25" style="20" bestFit="1" customWidth="1"/>
    <col min="12290" max="12290" width="11.25" style="20" customWidth="1"/>
    <col min="12291" max="12297" width="12.625" style="20" customWidth="1"/>
    <col min="12298" max="12298" width="10.5" style="20" customWidth="1"/>
    <col min="12299" max="12542" width="9" style="20"/>
    <col min="12543" max="12543" width="42.625" style="20" customWidth="1"/>
    <col min="12544" max="12544" width="14" style="20" customWidth="1"/>
    <col min="12545" max="12545" width="9.25" style="20" bestFit="1" customWidth="1"/>
    <col min="12546" max="12546" width="11.25" style="20" customWidth="1"/>
    <col min="12547" max="12553" width="12.625" style="20" customWidth="1"/>
    <col min="12554" max="12554" width="10.5" style="20" customWidth="1"/>
    <col min="12555" max="12798" width="9" style="20"/>
    <col min="12799" max="12799" width="42.625" style="20" customWidth="1"/>
    <col min="12800" max="12800" width="14" style="20" customWidth="1"/>
    <col min="12801" max="12801" width="9.25" style="20" bestFit="1" customWidth="1"/>
    <col min="12802" max="12802" width="11.25" style="20" customWidth="1"/>
    <col min="12803" max="12809" width="12.625" style="20" customWidth="1"/>
    <col min="12810" max="12810" width="10.5" style="20" customWidth="1"/>
    <col min="12811" max="13054" width="9" style="20"/>
    <col min="13055" max="13055" width="42.625" style="20" customWidth="1"/>
    <col min="13056" max="13056" width="14" style="20" customWidth="1"/>
    <col min="13057" max="13057" width="9.25" style="20" bestFit="1" customWidth="1"/>
    <col min="13058" max="13058" width="11.25" style="20" customWidth="1"/>
    <col min="13059" max="13065" width="12.625" style="20" customWidth="1"/>
    <col min="13066" max="13066" width="10.5" style="20" customWidth="1"/>
    <col min="13067" max="13310" width="9" style="20"/>
    <col min="13311" max="13311" width="42.625" style="20" customWidth="1"/>
    <col min="13312" max="13312" width="14" style="20" customWidth="1"/>
    <col min="13313" max="13313" width="9.25" style="20" bestFit="1" customWidth="1"/>
    <col min="13314" max="13314" width="11.25" style="20" customWidth="1"/>
    <col min="13315" max="13321" width="12.625" style="20" customWidth="1"/>
    <col min="13322" max="13322" width="10.5" style="20" customWidth="1"/>
    <col min="13323" max="13566" width="9" style="20"/>
    <col min="13567" max="13567" width="42.625" style="20" customWidth="1"/>
    <col min="13568" max="13568" width="14" style="20" customWidth="1"/>
    <col min="13569" max="13569" width="9.25" style="20" bestFit="1" customWidth="1"/>
    <col min="13570" max="13570" width="11.25" style="20" customWidth="1"/>
    <col min="13571" max="13577" width="12.625" style="20" customWidth="1"/>
    <col min="13578" max="13578" width="10.5" style="20" customWidth="1"/>
    <col min="13579" max="13822" width="9" style="20"/>
    <col min="13823" max="13823" width="42.625" style="20" customWidth="1"/>
    <col min="13824" max="13824" width="14" style="20" customWidth="1"/>
    <col min="13825" max="13825" width="9.25" style="20" bestFit="1" customWidth="1"/>
    <col min="13826" max="13826" width="11.25" style="20" customWidth="1"/>
    <col min="13827" max="13833" width="12.625" style="20" customWidth="1"/>
    <col min="13834" max="13834" width="10.5" style="20" customWidth="1"/>
    <col min="13835" max="14078" width="9" style="20"/>
    <col min="14079" max="14079" width="42.625" style="20" customWidth="1"/>
    <col min="14080" max="14080" width="14" style="20" customWidth="1"/>
    <col min="14081" max="14081" width="9.25" style="20" bestFit="1" customWidth="1"/>
    <col min="14082" max="14082" width="11.25" style="20" customWidth="1"/>
    <col min="14083" max="14089" width="12.625" style="20" customWidth="1"/>
    <col min="14090" max="14090" width="10.5" style="20" customWidth="1"/>
    <col min="14091" max="14334" width="9" style="20"/>
    <col min="14335" max="14335" width="42.625" style="20" customWidth="1"/>
    <col min="14336" max="14336" width="14" style="20" customWidth="1"/>
    <col min="14337" max="14337" width="9.25" style="20" bestFit="1" customWidth="1"/>
    <col min="14338" max="14338" width="11.25" style="20" customWidth="1"/>
    <col min="14339" max="14345" width="12.625" style="20" customWidth="1"/>
    <col min="14346" max="14346" width="10.5" style="20" customWidth="1"/>
    <col min="14347" max="14590" width="9" style="20"/>
    <col min="14591" max="14591" width="42.625" style="20" customWidth="1"/>
    <col min="14592" max="14592" width="14" style="20" customWidth="1"/>
    <col min="14593" max="14593" width="9.25" style="20" bestFit="1" customWidth="1"/>
    <col min="14594" max="14594" width="11.25" style="20" customWidth="1"/>
    <col min="14595" max="14601" width="12.625" style="20" customWidth="1"/>
    <col min="14602" max="14602" width="10.5" style="20" customWidth="1"/>
    <col min="14603" max="14846" width="9" style="20"/>
    <col min="14847" max="14847" width="42.625" style="20" customWidth="1"/>
    <col min="14848" max="14848" width="14" style="20" customWidth="1"/>
    <col min="14849" max="14849" width="9.25" style="20" bestFit="1" customWidth="1"/>
    <col min="14850" max="14850" width="11.25" style="20" customWidth="1"/>
    <col min="14851" max="14857" width="12.625" style="20" customWidth="1"/>
    <col min="14858" max="14858" width="10.5" style="20" customWidth="1"/>
    <col min="14859" max="15102" width="9" style="20"/>
    <col min="15103" max="15103" width="42.625" style="20" customWidth="1"/>
    <col min="15104" max="15104" width="14" style="20" customWidth="1"/>
    <col min="15105" max="15105" width="9.25" style="20" bestFit="1" customWidth="1"/>
    <col min="15106" max="15106" width="11.25" style="20" customWidth="1"/>
    <col min="15107" max="15113" width="12.625" style="20" customWidth="1"/>
    <col min="15114" max="15114" width="10.5" style="20" customWidth="1"/>
    <col min="15115" max="15358" width="9" style="20"/>
    <col min="15359" max="15359" width="42.625" style="20" customWidth="1"/>
    <col min="15360" max="15360" width="14" style="20" customWidth="1"/>
    <col min="15361" max="15361" width="9.25" style="20" bestFit="1" customWidth="1"/>
    <col min="15362" max="15362" width="11.25" style="20" customWidth="1"/>
    <col min="15363" max="15369" width="12.625" style="20" customWidth="1"/>
    <col min="15370" max="15370" width="10.5" style="20" customWidth="1"/>
    <col min="15371" max="15614" width="9" style="20"/>
    <col min="15615" max="15615" width="42.625" style="20" customWidth="1"/>
    <col min="15616" max="15616" width="14" style="20" customWidth="1"/>
    <col min="15617" max="15617" width="9.25" style="20" bestFit="1" customWidth="1"/>
    <col min="15618" max="15618" width="11.25" style="20" customWidth="1"/>
    <col min="15619" max="15625" width="12.625" style="20" customWidth="1"/>
    <col min="15626" max="15626" width="10.5" style="20" customWidth="1"/>
    <col min="15627" max="15870" width="9" style="20"/>
    <col min="15871" max="15871" width="42.625" style="20" customWidth="1"/>
    <col min="15872" max="15872" width="14" style="20" customWidth="1"/>
    <col min="15873" max="15873" width="9.25" style="20" bestFit="1" customWidth="1"/>
    <col min="15874" max="15874" width="11.25" style="20" customWidth="1"/>
    <col min="15875" max="15881" width="12.625" style="20" customWidth="1"/>
    <col min="15882" max="15882" width="10.5" style="20" customWidth="1"/>
    <col min="15883" max="16126" width="9" style="20"/>
    <col min="16127" max="16127" width="42.625" style="20" customWidth="1"/>
    <col min="16128" max="16128" width="14" style="20" customWidth="1"/>
    <col min="16129" max="16129" width="9.25" style="20" bestFit="1" customWidth="1"/>
    <col min="16130" max="16130" width="11.25" style="20" customWidth="1"/>
    <col min="16131" max="16137" width="12.625" style="20" customWidth="1"/>
    <col min="16138" max="16138" width="10.5" style="20" customWidth="1"/>
    <col min="16139" max="16384" width="9" style="20"/>
  </cols>
  <sheetData>
    <row r="1" spans="2:11" s="24" customFormat="1" ht="18" customHeight="1">
      <c r="B1" s="253" t="s">
        <v>271</v>
      </c>
      <c r="C1" s="254"/>
      <c r="D1" s="254"/>
      <c r="E1" s="254"/>
      <c r="F1" s="254"/>
      <c r="G1" s="254"/>
      <c r="H1" s="254"/>
      <c r="I1" s="254"/>
      <c r="J1" s="254"/>
      <c r="K1" s="255"/>
    </row>
    <row r="2" spans="2:11" s="24" customFormat="1" ht="63" customHeight="1" thickBo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ht="13.5" thickBot="1"/>
    <row r="4" spans="2:11" ht="13.5" thickBot="1">
      <c r="B4" s="2" t="s">
        <v>0</v>
      </c>
      <c r="C4" s="3" t="s">
        <v>3</v>
      </c>
      <c r="D4" s="3" t="s">
        <v>5</v>
      </c>
      <c r="E4" s="3" t="s">
        <v>18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</row>
    <row r="5" spans="2:11">
      <c r="B5" s="4"/>
      <c r="C5" s="5"/>
      <c r="D5" s="5"/>
      <c r="E5" s="5"/>
      <c r="F5" s="6"/>
      <c r="G5" s="6"/>
      <c r="H5" s="6"/>
      <c r="I5" s="6"/>
      <c r="J5" s="6"/>
      <c r="K5" s="6"/>
    </row>
    <row r="6" spans="2:11" ht="14.25">
      <c r="B6" s="7">
        <v>1</v>
      </c>
      <c r="C6" s="57" t="s">
        <v>15</v>
      </c>
      <c r="D6" s="62">
        <f>'ORCAMENTO ANALÍTICO'!J15</f>
        <v>7050.5159040800008</v>
      </c>
      <c r="E6" s="9">
        <f>D6/D30</f>
        <v>0.23179091377905517</v>
      </c>
      <c r="F6" s="25">
        <v>1</v>
      </c>
      <c r="G6" s="124"/>
      <c r="H6" s="124"/>
      <c r="I6" s="124"/>
      <c r="J6" s="124"/>
      <c r="K6" s="124"/>
    </row>
    <row r="7" spans="2:11" ht="14.25">
      <c r="B7" s="7"/>
      <c r="C7" s="11"/>
      <c r="D7" s="8"/>
      <c r="E7" s="9"/>
      <c r="F7" s="12">
        <f>$D$6*F6</f>
        <v>7050.5159040800008</v>
      </c>
      <c r="G7" s="12"/>
      <c r="H7" s="12"/>
      <c r="I7" s="12"/>
      <c r="J7" s="12"/>
      <c r="K7" s="12"/>
    </row>
    <row r="8" spans="2:11" ht="14.25">
      <c r="B8" s="7">
        <v>2</v>
      </c>
      <c r="C8" s="11" t="s">
        <v>69</v>
      </c>
      <c r="D8" s="62">
        <f>'ORCAMENTO ANALÍTICO'!J27</f>
        <v>1711.8274932000002</v>
      </c>
      <c r="E8" s="9">
        <f>D8/D30</f>
        <v>5.6277592204469006E-2</v>
      </c>
      <c r="F8" s="25">
        <v>1</v>
      </c>
      <c r="G8" s="14"/>
      <c r="H8" s="125"/>
      <c r="I8" s="11"/>
      <c r="J8" s="11"/>
      <c r="K8" s="11"/>
    </row>
    <row r="9" spans="2:11" ht="14.25">
      <c r="B9" s="7"/>
      <c r="C9" s="11"/>
      <c r="D9" s="8"/>
      <c r="E9" s="9"/>
      <c r="F9" s="12">
        <f>$D$8*F8</f>
        <v>1711.8274932000002</v>
      </c>
      <c r="G9" s="12"/>
      <c r="H9" s="12"/>
      <c r="I9" s="11"/>
      <c r="J9" s="11"/>
      <c r="K9" s="11"/>
    </row>
    <row r="10" spans="2:11" ht="14.25">
      <c r="B10" s="7">
        <v>3</v>
      </c>
      <c r="C10" s="11" t="s">
        <v>70</v>
      </c>
      <c r="D10" s="62">
        <f>'ORCAMENTO ANALÍTICO'!J31</f>
        <v>703.02278604800017</v>
      </c>
      <c r="E10" s="9">
        <f>D10/D30</f>
        <v>2.3112392937269254E-2</v>
      </c>
      <c r="F10" s="25">
        <v>1</v>
      </c>
      <c r="G10" s="14"/>
      <c r="H10" s="14"/>
      <c r="I10" s="11"/>
      <c r="J10" s="11"/>
      <c r="K10" s="11"/>
    </row>
    <row r="11" spans="2:11" ht="14.25">
      <c r="B11" s="7"/>
      <c r="C11" s="11"/>
      <c r="D11" s="8"/>
      <c r="E11" s="9"/>
      <c r="F11" s="12">
        <f>$D$10*F10</f>
        <v>703.02278604800017</v>
      </c>
      <c r="G11" s="65"/>
      <c r="H11" s="65"/>
      <c r="I11" s="11"/>
      <c r="J11" s="11"/>
      <c r="K11" s="11"/>
    </row>
    <row r="12" spans="2:11" ht="14.25">
      <c r="B12" s="7">
        <v>4</v>
      </c>
      <c r="C12" s="11" t="s">
        <v>84</v>
      </c>
      <c r="D12" s="62">
        <f>'ORCAMENTO ANALÍTICO'!J35</f>
        <v>3327.4102782360005</v>
      </c>
      <c r="E12" s="9">
        <f>D12/D30</f>
        <v>0.10939106859738124</v>
      </c>
      <c r="F12" s="25">
        <v>1</v>
      </c>
      <c r="G12" s="14"/>
      <c r="H12" s="14"/>
      <c r="I12" s="14"/>
      <c r="J12" s="13"/>
      <c r="K12" s="13"/>
    </row>
    <row r="13" spans="2:11" ht="14.25">
      <c r="B13" s="7"/>
      <c r="C13" s="11"/>
      <c r="D13" s="8"/>
      <c r="E13" s="9"/>
      <c r="F13" s="12">
        <f>$D$12*F12</f>
        <v>3327.4102782360005</v>
      </c>
      <c r="G13" s="65"/>
      <c r="H13" s="65"/>
      <c r="I13" s="65"/>
      <c r="J13" s="12"/>
      <c r="K13" s="12"/>
    </row>
    <row r="14" spans="2:11" ht="14.25">
      <c r="B14" s="7">
        <v>5</v>
      </c>
      <c r="C14" s="11" t="s">
        <v>22</v>
      </c>
      <c r="D14" s="62">
        <f>'ORCAMENTO ANALÍTICO'!J40</f>
        <v>10297.139436759999</v>
      </c>
      <c r="E14" s="9">
        <f>D14/D30</f>
        <v>0.33852605849392653</v>
      </c>
      <c r="F14" s="25">
        <v>1</v>
      </c>
      <c r="G14" s="14"/>
      <c r="H14" s="14"/>
      <c r="I14" s="14"/>
      <c r="J14" s="14"/>
      <c r="K14" s="14"/>
    </row>
    <row r="15" spans="2:11" ht="14.25">
      <c r="B15" s="7"/>
      <c r="C15" s="11"/>
      <c r="D15" s="8"/>
      <c r="E15" s="9"/>
      <c r="F15" s="12">
        <f>$D$14*F14</f>
        <v>10297.139436759999</v>
      </c>
      <c r="G15" s="12"/>
      <c r="H15" s="65"/>
      <c r="I15" s="65"/>
      <c r="J15" s="65"/>
      <c r="K15" s="12"/>
    </row>
    <row r="16" spans="2:11" ht="14.25">
      <c r="B16" s="7">
        <v>6</v>
      </c>
      <c r="C16" s="34" t="s">
        <v>99</v>
      </c>
      <c r="D16" s="62">
        <f>'ORCAMENTO ANALÍTICO'!J50</f>
        <v>4116.577257936</v>
      </c>
      <c r="E16" s="9">
        <f>D16/D30</f>
        <v>0.13533551547722822</v>
      </c>
      <c r="F16" s="25">
        <v>1</v>
      </c>
      <c r="G16" s="11"/>
      <c r="H16" s="11"/>
      <c r="I16" s="14"/>
      <c r="J16" s="14"/>
      <c r="K16" s="14"/>
    </row>
    <row r="17" spans="2:12" ht="14.25">
      <c r="B17" s="7"/>
      <c r="C17" s="11"/>
      <c r="D17" s="8"/>
      <c r="E17" s="9"/>
      <c r="F17" s="12">
        <f>$D$16*F16</f>
        <v>4116.577257936</v>
      </c>
      <c r="G17" s="11"/>
      <c r="H17" s="11"/>
      <c r="I17" s="12"/>
      <c r="J17" s="65"/>
      <c r="K17" s="65"/>
    </row>
    <row r="18" spans="2:12" ht="14.25">
      <c r="B18" s="7">
        <v>7</v>
      </c>
      <c r="C18" s="34" t="s">
        <v>44</v>
      </c>
      <c r="D18" s="62">
        <f>'ORCAMENTO ANALÍTICO'!J55</f>
        <v>1574.8074284800002</v>
      </c>
      <c r="E18" s="9">
        <f>D18/D30</f>
        <v>5.1772956453043334E-2</v>
      </c>
      <c r="F18" s="25">
        <v>1</v>
      </c>
      <c r="G18" s="11"/>
      <c r="H18" s="14"/>
      <c r="I18" s="14"/>
      <c r="J18" s="14"/>
      <c r="K18" s="14"/>
    </row>
    <row r="19" spans="2:12" ht="14.25">
      <c r="B19" s="7"/>
      <c r="C19" s="11"/>
      <c r="D19" s="8"/>
      <c r="E19" s="9"/>
      <c r="F19" s="12">
        <f>$D$18*F18</f>
        <v>1574.8074284800002</v>
      </c>
      <c r="G19" s="11"/>
      <c r="H19" s="65"/>
      <c r="I19" s="65"/>
      <c r="J19" s="65"/>
      <c r="K19" s="65"/>
    </row>
    <row r="20" spans="2:12" ht="14.25">
      <c r="B20" s="7">
        <v>8</v>
      </c>
      <c r="C20" s="34" t="s">
        <v>86</v>
      </c>
      <c r="D20" s="62">
        <f>'ORCAMENTO ANALÍTICO'!J59</f>
        <v>1636.2675119999999</v>
      </c>
      <c r="E20" s="9">
        <f>D20/D30</f>
        <v>5.3793502057627243E-2</v>
      </c>
      <c r="F20" s="25">
        <v>1</v>
      </c>
      <c r="G20" s="13"/>
      <c r="H20" s="14"/>
      <c r="I20" s="14"/>
      <c r="J20" s="14"/>
      <c r="K20" s="14"/>
    </row>
    <row r="21" spans="2:12" ht="14.25">
      <c r="B21" s="7"/>
      <c r="C21" s="11"/>
      <c r="D21" s="8"/>
      <c r="E21" s="9"/>
      <c r="F21" s="12">
        <f>$D$20*F20</f>
        <v>1636.2675119999999</v>
      </c>
      <c r="G21" s="12"/>
      <c r="H21" s="65"/>
      <c r="I21" s="65"/>
      <c r="J21" s="12"/>
      <c r="K21" s="12"/>
    </row>
    <row r="22" spans="2:12" ht="14.25">
      <c r="B22" s="11"/>
      <c r="C22" s="11"/>
      <c r="D22" s="16"/>
      <c r="E22" s="10"/>
      <c r="F22" s="11"/>
      <c r="G22" s="12"/>
      <c r="H22" s="12"/>
      <c r="I22" s="65"/>
      <c r="J22" s="65"/>
      <c r="K22" s="65"/>
    </row>
    <row r="23" spans="2:12" ht="14.25" hidden="1">
      <c r="B23" s="26">
        <v>23</v>
      </c>
      <c r="C23" s="34"/>
      <c r="D23" s="63"/>
      <c r="E23" s="9">
        <f>D23/D30</f>
        <v>0</v>
      </c>
      <c r="F23" s="17">
        <v>0</v>
      </c>
      <c r="G23" s="17">
        <v>0</v>
      </c>
      <c r="H23" s="19"/>
      <c r="I23" s="12"/>
      <c r="J23" s="12"/>
      <c r="K23" s="12"/>
    </row>
    <row r="24" spans="2:12" ht="14.25" hidden="1">
      <c r="B24" s="26"/>
      <c r="C24" s="11"/>
      <c r="D24" s="16"/>
      <c r="E24" s="10"/>
      <c r="F24" s="64">
        <f>F23*D23</f>
        <v>0</v>
      </c>
      <c r="G24" s="64">
        <f>G23*D23</f>
        <v>0</v>
      </c>
      <c r="H24" s="15"/>
      <c r="I24" s="12"/>
      <c r="J24" s="12"/>
      <c r="K24" s="12"/>
    </row>
    <row r="25" spans="2:12" ht="14.25" hidden="1">
      <c r="B25" s="26">
        <v>24</v>
      </c>
      <c r="C25" s="34"/>
      <c r="D25" s="63"/>
      <c r="E25" s="9">
        <f>D25/D30</f>
        <v>0</v>
      </c>
      <c r="F25" s="11"/>
      <c r="G25" s="12"/>
      <c r="H25" s="12"/>
      <c r="I25" s="12"/>
      <c r="J25" s="12"/>
      <c r="K25" s="12"/>
    </row>
    <row r="26" spans="2:12" ht="14.25" hidden="1">
      <c r="B26" s="11"/>
      <c r="C26" s="11"/>
      <c r="D26" s="16"/>
      <c r="E26" s="11"/>
      <c r="F26" s="11"/>
      <c r="G26" s="11"/>
      <c r="H26" s="11"/>
      <c r="I26" s="11"/>
      <c r="J26" s="11"/>
      <c r="K26" s="11"/>
    </row>
    <row r="27" spans="2:12" ht="14.25" hidden="1">
      <c r="B27" s="26">
        <v>25</v>
      </c>
      <c r="C27" s="11"/>
      <c r="D27" s="63"/>
      <c r="E27" s="9">
        <f>D27/D30</f>
        <v>0</v>
      </c>
      <c r="F27" s="11"/>
      <c r="G27" s="11"/>
      <c r="H27" s="11"/>
      <c r="I27" s="11"/>
      <c r="J27" s="18">
        <v>0</v>
      </c>
      <c r="K27" s="18">
        <v>0</v>
      </c>
    </row>
    <row r="28" spans="2:12" ht="14.25" hidden="1">
      <c r="B28" s="11"/>
      <c r="C28" s="11"/>
      <c r="D28" s="16"/>
      <c r="E28" s="11"/>
      <c r="F28" s="11"/>
      <c r="G28" s="11"/>
      <c r="H28" s="11"/>
      <c r="I28" s="11"/>
      <c r="J28" s="72">
        <f>J27*D27</f>
        <v>0</v>
      </c>
      <c r="K28" s="72">
        <f>K27*D27</f>
        <v>0</v>
      </c>
    </row>
    <row r="29" spans="2:12" ht="15" thickBot="1">
      <c r="D29" s="21"/>
    </row>
    <row r="30" spans="2:12" ht="13.5" thickBot="1">
      <c r="B30" s="259" t="s">
        <v>19</v>
      </c>
      <c r="C30" s="260"/>
      <c r="D30" s="67">
        <f>SUM(D6:D27)</f>
        <v>30417.56809674</v>
      </c>
      <c r="E30" s="22">
        <f>SUM(E6:E27)</f>
        <v>1</v>
      </c>
      <c r="F30" s="66">
        <f>F7+F9+F11+F13+F15+F17+F19+F21+F22+F24+F26</f>
        <v>30417.56809674</v>
      </c>
      <c r="G30" s="66">
        <f t="shared" ref="G30:K30" si="0">G7+G9+G11+G13+G15+G17+G19+G21+G22+G24+G26</f>
        <v>0</v>
      </c>
      <c r="H30" s="66">
        <f t="shared" si="0"/>
        <v>0</v>
      </c>
      <c r="I30" s="66">
        <f t="shared" si="0"/>
        <v>0</v>
      </c>
      <c r="J30" s="66">
        <f t="shared" si="0"/>
        <v>0</v>
      </c>
      <c r="K30" s="66">
        <f t="shared" si="0"/>
        <v>0</v>
      </c>
      <c r="L30" s="82"/>
    </row>
    <row r="31" spans="2:12" ht="14.25">
      <c r="D31" s="21"/>
      <c r="L31" s="82"/>
    </row>
    <row r="32" spans="2:12" ht="14.25">
      <c r="D32" s="21"/>
    </row>
    <row r="34" spans="3:9" ht="13.5" thickBot="1">
      <c r="C34" s="71"/>
      <c r="D34" s="69"/>
      <c r="E34" s="70"/>
      <c r="I34" s="123" t="str">
        <f>'ORCAMENTO ANALÍTICO'!E71</f>
        <v>INHUMAS, terça-feira, 22 de outubro de 2024.</v>
      </c>
    </row>
    <row r="35" spans="3:9" ht="15.75">
      <c r="C35" s="242" t="s">
        <v>222</v>
      </c>
      <c r="D35" s="242"/>
      <c r="E35" s="242"/>
      <c r="F35" s="242"/>
      <c r="G35" s="242"/>
      <c r="H35"/>
    </row>
    <row r="36" spans="3:9" ht="15.75">
      <c r="C36" s="237" t="s">
        <v>242</v>
      </c>
      <c r="D36" s="237"/>
      <c r="E36" s="237"/>
      <c r="F36" s="237"/>
      <c r="G36" s="237"/>
      <c r="H36"/>
    </row>
  </sheetData>
  <mergeCells count="4">
    <mergeCell ref="B1:K2"/>
    <mergeCell ref="B30:C30"/>
    <mergeCell ref="C35:G35"/>
    <mergeCell ref="C36:G36"/>
  </mergeCells>
  <phoneticPr fontId="38" type="noConversion"/>
  <pageMargins left="0.511811024" right="0.511811024" top="0.78740157499999996" bottom="0.78740157499999996" header="0.31496062000000002" footer="0.31496062000000002"/>
  <pageSetup paperSize="9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8520-D101-47B0-99B2-F76CC9ACD11E}">
  <sheetPr>
    <pageSetUpPr fitToPage="1"/>
  </sheetPr>
  <dimension ref="A1:T38"/>
  <sheetViews>
    <sheetView showGridLines="0" view="pageBreakPreview" zoomScale="70" zoomScaleNormal="115" zoomScaleSheetLayoutView="70" workbookViewId="0">
      <selection activeCell="A3" sqref="A3:H3"/>
    </sheetView>
  </sheetViews>
  <sheetFormatPr defaultRowHeight="15"/>
  <cols>
    <col min="1" max="1" width="25.25" style="126" customWidth="1"/>
    <col min="2" max="2" width="18.875" style="126" customWidth="1"/>
    <col min="3" max="9" width="9" style="126"/>
    <col min="10" max="10" width="9.25" style="126" customWidth="1"/>
    <col min="11" max="16384" width="9" style="126"/>
  </cols>
  <sheetData>
    <row r="1" spans="1:20" ht="14.25" customHeight="1" thickBot="1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8"/>
    </row>
    <row r="2" spans="1:20" ht="117.75" customHeight="1" thickBot="1">
      <c r="A2" s="266" t="s">
        <v>100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8"/>
    </row>
    <row r="3" spans="1:20" ht="15.75">
      <c r="A3" s="269" t="s">
        <v>272</v>
      </c>
      <c r="B3" s="270"/>
      <c r="C3" s="270"/>
      <c r="D3" s="270"/>
      <c r="E3" s="270"/>
      <c r="F3" s="270"/>
      <c r="G3" s="270"/>
      <c r="H3" s="270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ht="16.5" thickBot="1">
      <c r="A4" s="269" t="s">
        <v>218</v>
      </c>
      <c r="B4" s="270"/>
      <c r="C4" s="270"/>
      <c r="D4" s="129"/>
      <c r="E4" s="129"/>
      <c r="F4" s="129"/>
      <c r="G4" s="129"/>
      <c r="H4" s="129"/>
      <c r="I4" s="127"/>
      <c r="J4" s="130"/>
      <c r="K4" s="127"/>
      <c r="L4" s="127"/>
      <c r="M4" s="127"/>
      <c r="N4" s="127"/>
      <c r="O4" s="127"/>
      <c r="P4" s="127"/>
      <c r="Q4" s="127"/>
      <c r="R4" s="127"/>
      <c r="S4" s="127"/>
      <c r="T4" s="128"/>
    </row>
    <row r="5" spans="1:20" ht="45" customHeight="1" thickTop="1" thickBot="1">
      <c r="A5" s="271" t="s">
        <v>101</v>
      </c>
      <c r="B5" s="272"/>
      <c r="C5" s="272" t="s">
        <v>102</v>
      </c>
      <c r="D5" s="272"/>
      <c r="E5" s="272"/>
      <c r="F5" s="273" t="s">
        <v>103</v>
      </c>
      <c r="G5" s="273"/>
      <c r="H5" s="273"/>
      <c r="I5" s="273" t="s">
        <v>104</v>
      </c>
      <c r="J5" s="273"/>
      <c r="K5" s="273"/>
      <c r="L5" s="273" t="s">
        <v>105</v>
      </c>
      <c r="M5" s="273"/>
      <c r="N5" s="273"/>
      <c r="O5" s="273" t="s">
        <v>106</v>
      </c>
      <c r="P5" s="273"/>
      <c r="Q5" s="273"/>
      <c r="R5" s="273" t="s">
        <v>107</v>
      </c>
      <c r="S5" s="273"/>
      <c r="T5" s="274"/>
    </row>
    <row r="6" spans="1:20" ht="16.149999999999999" customHeight="1" thickTop="1">
      <c r="A6" s="131" t="s">
        <v>108</v>
      </c>
      <c r="B6" s="132" t="s">
        <v>109</v>
      </c>
      <c r="C6" s="132" t="s">
        <v>110</v>
      </c>
      <c r="D6" s="132" t="s">
        <v>111</v>
      </c>
      <c r="E6" s="132" t="s">
        <v>112</v>
      </c>
      <c r="F6" s="132" t="s">
        <v>110</v>
      </c>
      <c r="G6" s="132" t="s">
        <v>111</v>
      </c>
      <c r="H6" s="132" t="s">
        <v>112</v>
      </c>
      <c r="I6" s="132" t="s">
        <v>110</v>
      </c>
      <c r="J6" s="132" t="s">
        <v>111</v>
      </c>
      <c r="K6" s="132" t="s">
        <v>112</v>
      </c>
      <c r="L6" s="132" t="s">
        <v>110</v>
      </c>
      <c r="M6" s="132" t="s">
        <v>111</v>
      </c>
      <c r="N6" s="132" t="s">
        <v>112</v>
      </c>
      <c r="O6" s="132" t="s">
        <v>110</v>
      </c>
      <c r="P6" s="132" t="s">
        <v>111</v>
      </c>
      <c r="Q6" s="132" t="s">
        <v>112</v>
      </c>
      <c r="R6" s="132" t="s">
        <v>110</v>
      </c>
      <c r="S6" s="132" t="s">
        <v>111</v>
      </c>
      <c r="T6" s="133" t="s">
        <v>112</v>
      </c>
    </row>
    <row r="7" spans="1:20">
      <c r="A7" s="134" t="s">
        <v>113</v>
      </c>
      <c r="B7" s="135">
        <f>C7</f>
        <v>3</v>
      </c>
      <c r="C7" s="136">
        <v>3</v>
      </c>
      <c r="D7" s="136">
        <v>4</v>
      </c>
      <c r="E7" s="136">
        <v>5.5</v>
      </c>
      <c r="F7" s="137">
        <v>3.8</v>
      </c>
      <c r="G7" s="137">
        <v>4.01</v>
      </c>
      <c r="H7" s="137">
        <v>4.67</v>
      </c>
      <c r="I7" s="136">
        <v>3.43</v>
      </c>
      <c r="J7" s="136">
        <v>4.93</v>
      </c>
      <c r="K7" s="136">
        <v>6.71</v>
      </c>
      <c r="L7" s="136">
        <v>1.5</v>
      </c>
      <c r="M7" s="136">
        <v>3.45</v>
      </c>
      <c r="N7" s="138">
        <v>4.49</v>
      </c>
      <c r="O7" s="136">
        <v>5.29</v>
      </c>
      <c r="P7" s="136">
        <v>5.92</v>
      </c>
      <c r="Q7" s="138">
        <v>7.93</v>
      </c>
      <c r="R7" s="136">
        <v>4</v>
      </c>
      <c r="S7" s="136">
        <v>5.52</v>
      </c>
      <c r="T7" s="139" t="s">
        <v>114</v>
      </c>
    </row>
    <row r="8" spans="1:20">
      <c r="A8" s="134" t="s">
        <v>115</v>
      </c>
      <c r="B8" s="135">
        <f t="shared" ref="B8:B11" si="0">C8</f>
        <v>0.8</v>
      </c>
      <c r="C8" s="136">
        <v>0.8</v>
      </c>
      <c r="D8" s="136">
        <v>0.8</v>
      </c>
      <c r="E8" s="136">
        <v>1</v>
      </c>
      <c r="F8" s="137">
        <v>0.32</v>
      </c>
      <c r="G8" s="137">
        <v>0.4</v>
      </c>
      <c r="H8" s="137">
        <v>0.74</v>
      </c>
      <c r="I8" s="136">
        <v>0.28000000000000003</v>
      </c>
      <c r="J8" s="136">
        <v>0.49</v>
      </c>
      <c r="K8" s="136">
        <v>0.75</v>
      </c>
      <c r="L8" s="136">
        <v>0.3</v>
      </c>
      <c r="M8" s="136">
        <v>0.48</v>
      </c>
      <c r="N8" s="138">
        <v>0.82</v>
      </c>
      <c r="O8" s="136">
        <v>0.25</v>
      </c>
      <c r="P8" s="136">
        <v>0.51</v>
      </c>
      <c r="Q8" s="138">
        <v>0.56000000000000005</v>
      </c>
      <c r="R8" s="136">
        <v>0.81</v>
      </c>
      <c r="S8" s="136">
        <v>1.22</v>
      </c>
      <c r="T8" s="139">
        <v>1.99</v>
      </c>
    </row>
    <row r="9" spans="1:20">
      <c r="A9" s="134" t="s">
        <v>116</v>
      </c>
      <c r="B9" s="135">
        <f t="shared" si="0"/>
        <v>0.97</v>
      </c>
      <c r="C9" s="136">
        <v>0.97</v>
      </c>
      <c r="D9" s="136">
        <v>1.27</v>
      </c>
      <c r="E9" s="136">
        <v>1.27</v>
      </c>
      <c r="F9" s="137">
        <v>0.5</v>
      </c>
      <c r="G9" s="137">
        <v>0.56000000000000005</v>
      </c>
      <c r="H9" s="137">
        <v>0.97</v>
      </c>
      <c r="I9" s="136">
        <v>1</v>
      </c>
      <c r="J9" s="136">
        <v>1.39</v>
      </c>
      <c r="K9" s="136">
        <v>1.74</v>
      </c>
      <c r="L9" s="136">
        <v>0.56000000000000005</v>
      </c>
      <c r="M9" s="136">
        <v>0.85</v>
      </c>
      <c r="N9" s="138">
        <v>0.89</v>
      </c>
      <c r="O9" s="136">
        <v>1</v>
      </c>
      <c r="P9" s="136">
        <v>1.48</v>
      </c>
      <c r="Q9" s="138">
        <v>1.97</v>
      </c>
      <c r="R9" s="136">
        <v>1.46</v>
      </c>
      <c r="S9" s="136">
        <v>2.3199999999999998</v>
      </c>
      <c r="T9" s="139">
        <v>3.16</v>
      </c>
    </row>
    <row r="10" spans="1:20">
      <c r="A10" s="134" t="s">
        <v>117</v>
      </c>
      <c r="B10" s="135">
        <f t="shared" si="0"/>
        <v>0.59</v>
      </c>
      <c r="C10" s="136">
        <v>0.59</v>
      </c>
      <c r="D10" s="136">
        <v>1.23</v>
      </c>
      <c r="E10" s="136">
        <v>1.39</v>
      </c>
      <c r="F10" s="137">
        <v>1.02</v>
      </c>
      <c r="G10" s="137">
        <v>1.1100000000000001</v>
      </c>
      <c r="H10" s="137">
        <v>1.21</v>
      </c>
      <c r="I10" s="136">
        <v>0.94</v>
      </c>
      <c r="J10" s="136">
        <v>0.99</v>
      </c>
      <c r="K10" s="136">
        <v>1.17</v>
      </c>
      <c r="L10" s="136">
        <v>0.85</v>
      </c>
      <c r="M10" s="136">
        <v>0.85</v>
      </c>
      <c r="N10" s="138">
        <v>1.1100000000000001</v>
      </c>
      <c r="O10" s="136">
        <v>1.01</v>
      </c>
      <c r="P10" s="136">
        <v>1.07</v>
      </c>
      <c r="Q10" s="138">
        <v>1.1100000000000001</v>
      </c>
      <c r="R10" s="136">
        <v>0.94</v>
      </c>
      <c r="S10" s="136">
        <v>1.02</v>
      </c>
      <c r="T10" s="139">
        <v>1.33</v>
      </c>
    </row>
    <row r="11" spans="1:20" ht="15.75" thickBot="1">
      <c r="A11" s="140" t="s">
        <v>118</v>
      </c>
      <c r="B11" s="135">
        <f t="shared" si="0"/>
        <v>6.16</v>
      </c>
      <c r="C11" s="141">
        <v>6.16</v>
      </c>
      <c r="D11" s="141">
        <v>7.4</v>
      </c>
      <c r="E11" s="141">
        <v>8.9600000000000009</v>
      </c>
      <c r="F11" s="142">
        <v>6.64</v>
      </c>
      <c r="G11" s="142">
        <v>7.3</v>
      </c>
      <c r="H11" s="142">
        <v>8.69</v>
      </c>
      <c r="I11" s="141">
        <v>6.74</v>
      </c>
      <c r="J11" s="141">
        <v>8.0399999999999991</v>
      </c>
      <c r="K11" s="141">
        <v>9.4</v>
      </c>
      <c r="L11" s="141">
        <v>3.5</v>
      </c>
      <c r="M11" s="141">
        <v>5.1100000000000003</v>
      </c>
      <c r="N11" s="143">
        <v>6.22</v>
      </c>
      <c r="O11" s="141">
        <v>8</v>
      </c>
      <c r="P11" s="141">
        <v>8.31</v>
      </c>
      <c r="Q11" s="143">
        <v>9.51</v>
      </c>
      <c r="R11" s="141">
        <v>7.14</v>
      </c>
      <c r="S11" s="141">
        <v>8.4</v>
      </c>
      <c r="T11" s="144">
        <v>10.43</v>
      </c>
    </row>
    <row r="12" spans="1:20" ht="16.5" thickTop="1" thickBot="1">
      <c r="A12" s="145" t="s">
        <v>119</v>
      </c>
      <c r="B12" s="146">
        <f>3.65+2</f>
        <v>5.65</v>
      </c>
      <c r="C12" s="275" t="s">
        <v>120</v>
      </c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6"/>
      <c r="P12" s="276"/>
      <c r="Q12" s="276"/>
      <c r="R12" s="275"/>
      <c r="S12" s="275"/>
      <c r="T12" s="277"/>
    </row>
    <row r="13" spans="1:20" ht="16.5" thickTop="1" thickBot="1">
      <c r="A13" s="145" t="s">
        <v>121</v>
      </c>
      <c r="B13" s="146">
        <v>4.5</v>
      </c>
      <c r="C13" s="275" t="s">
        <v>122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7"/>
    </row>
    <row r="14" spans="1:20" ht="24.75" customHeight="1" thickTop="1" thickBot="1">
      <c r="A14" s="278" t="s">
        <v>123</v>
      </c>
      <c r="B14" s="279"/>
      <c r="C14" s="279"/>
      <c r="D14" s="280"/>
      <c r="E14" s="147"/>
      <c r="F14" s="264" t="s">
        <v>124</v>
      </c>
      <c r="G14" s="265"/>
      <c r="H14" s="265"/>
      <c r="I14" s="265"/>
      <c r="J14" s="265"/>
      <c r="K14" s="265"/>
      <c r="L14" s="265"/>
      <c r="M14" s="265"/>
      <c r="N14" s="281"/>
      <c r="O14" s="148"/>
      <c r="P14" s="148"/>
      <c r="Q14" s="148"/>
      <c r="R14" s="148"/>
      <c r="S14" s="148"/>
      <c r="T14" s="149"/>
    </row>
    <row r="15" spans="1:20" ht="24.75" customHeight="1" thickBot="1">
      <c r="A15" s="261" t="s">
        <v>125</v>
      </c>
      <c r="B15" s="262"/>
      <c r="C15" s="262"/>
      <c r="D15" s="263"/>
      <c r="E15" s="147"/>
      <c r="F15" s="264" t="s">
        <v>126</v>
      </c>
      <c r="G15" s="265"/>
      <c r="H15" s="265"/>
      <c r="I15" s="265"/>
      <c r="J15" s="265"/>
      <c r="K15" s="265"/>
      <c r="L15" s="152" t="s">
        <v>110</v>
      </c>
      <c r="M15" s="153" t="s">
        <v>111</v>
      </c>
      <c r="N15" s="154" t="s">
        <v>112</v>
      </c>
      <c r="O15" s="148"/>
      <c r="P15" s="148"/>
      <c r="Q15" s="148"/>
      <c r="R15" s="148"/>
      <c r="S15" s="148"/>
      <c r="T15" s="149"/>
    </row>
    <row r="16" spans="1:20" ht="24.75" customHeight="1">
      <c r="A16" s="299" t="s">
        <v>127</v>
      </c>
      <c r="B16" s="300"/>
      <c r="C16" s="300"/>
      <c r="D16" s="301"/>
      <c r="E16" s="147"/>
      <c r="F16" s="302" t="s">
        <v>102</v>
      </c>
      <c r="G16" s="303"/>
      <c r="H16" s="303"/>
      <c r="I16" s="303"/>
      <c r="J16" s="303"/>
      <c r="K16" s="304"/>
      <c r="L16" s="155">
        <v>20.34</v>
      </c>
      <c r="M16" s="155">
        <v>22.12</v>
      </c>
      <c r="N16" s="155">
        <v>25</v>
      </c>
      <c r="O16" s="148"/>
      <c r="P16" s="148"/>
      <c r="Q16" s="148"/>
      <c r="R16" s="148"/>
      <c r="S16" s="148"/>
      <c r="T16" s="149"/>
    </row>
    <row r="17" spans="1:20" ht="24.75" customHeight="1" thickBot="1">
      <c r="A17" s="299" t="s">
        <v>128</v>
      </c>
      <c r="B17" s="300"/>
      <c r="C17" s="300"/>
      <c r="D17" s="301"/>
      <c r="E17" s="148"/>
      <c r="F17" s="305" t="s">
        <v>129</v>
      </c>
      <c r="G17" s="306"/>
      <c r="H17" s="306"/>
      <c r="I17" s="306"/>
      <c r="J17" s="306"/>
      <c r="K17" s="307"/>
      <c r="L17" s="155">
        <v>19.600000000000001</v>
      </c>
      <c r="M17" s="155">
        <v>20.97</v>
      </c>
      <c r="N17" s="155">
        <v>24.23</v>
      </c>
      <c r="O17" s="148"/>
      <c r="P17" s="148"/>
      <c r="Q17" s="148"/>
      <c r="R17" s="148"/>
      <c r="S17" s="148"/>
      <c r="T17" s="149"/>
    </row>
    <row r="18" spans="1:20" ht="15.75" customHeight="1" thickTop="1" thickBot="1">
      <c r="A18" s="156" t="s">
        <v>130</v>
      </c>
      <c r="B18" s="157">
        <f>ROUND(((1+(B7+B8+B9)/100)*((1+B10/100)*(1+B11/100))/(1-(B12+B13)/100))-1,4)</f>
        <v>0.2452</v>
      </c>
      <c r="C18" s="158"/>
      <c r="D18" s="159"/>
      <c r="E18" s="148"/>
      <c r="F18" s="289" t="s">
        <v>131</v>
      </c>
      <c r="G18" s="290"/>
      <c r="H18" s="290"/>
      <c r="I18" s="290"/>
      <c r="J18" s="290"/>
      <c r="K18" s="291"/>
      <c r="L18" s="155">
        <v>20.76</v>
      </c>
      <c r="M18" s="155">
        <v>24.18</v>
      </c>
      <c r="N18" s="155">
        <v>26.44</v>
      </c>
      <c r="O18" s="148"/>
      <c r="P18" s="148"/>
      <c r="Q18" s="148"/>
      <c r="R18" s="148"/>
      <c r="S18" s="148"/>
      <c r="T18" s="149"/>
    </row>
    <row r="19" spans="1:20" ht="18.75" thickTop="1">
      <c r="A19" s="308" t="s">
        <v>132</v>
      </c>
      <c r="B19" s="309"/>
      <c r="C19" s="309"/>
      <c r="D19" s="310"/>
      <c r="E19" s="148"/>
      <c r="F19" s="311" t="s">
        <v>133</v>
      </c>
      <c r="G19" s="312"/>
      <c r="H19" s="312"/>
      <c r="I19" s="312"/>
      <c r="J19" s="312"/>
      <c r="K19" s="313"/>
      <c r="L19" s="155">
        <v>24</v>
      </c>
      <c r="M19" s="155">
        <v>25.84</v>
      </c>
      <c r="N19" s="155">
        <v>27.86</v>
      </c>
      <c r="O19" s="148"/>
      <c r="P19" s="148"/>
      <c r="Q19" s="148"/>
      <c r="R19" s="148"/>
      <c r="S19" s="148"/>
      <c r="T19" s="149"/>
    </row>
    <row r="20" spans="1:20" ht="15" customHeight="1">
      <c r="A20" s="160"/>
      <c r="B20" s="161"/>
      <c r="C20" s="161"/>
      <c r="D20" s="162"/>
      <c r="E20" s="148"/>
      <c r="F20" s="289" t="s">
        <v>134</v>
      </c>
      <c r="G20" s="290"/>
      <c r="H20" s="290"/>
      <c r="I20" s="290"/>
      <c r="J20" s="290"/>
      <c r="K20" s="291"/>
      <c r="L20" s="155">
        <v>22.8</v>
      </c>
      <c r="M20" s="155">
        <v>27.48</v>
      </c>
      <c r="N20" s="155">
        <v>30.95</v>
      </c>
      <c r="O20" s="148"/>
      <c r="P20" s="148"/>
      <c r="Q20" s="148"/>
      <c r="R20" s="148"/>
      <c r="S20" s="148"/>
      <c r="T20" s="149"/>
    </row>
    <row r="21" spans="1:20" ht="15" customHeight="1">
      <c r="A21" s="150"/>
      <c r="B21" s="148"/>
      <c r="C21" s="148"/>
      <c r="D21" s="151"/>
      <c r="E21" s="148"/>
      <c r="F21" s="292" t="s">
        <v>135</v>
      </c>
      <c r="G21" s="293"/>
      <c r="H21" s="293"/>
      <c r="I21" s="293"/>
      <c r="J21" s="293"/>
      <c r="K21" s="294"/>
      <c r="L21" s="163">
        <v>11.1</v>
      </c>
      <c r="M21" s="163">
        <v>14.02</v>
      </c>
      <c r="N21" s="163">
        <v>16.8</v>
      </c>
      <c r="O21" s="148"/>
      <c r="P21" s="148"/>
      <c r="Q21" s="148"/>
      <c r="R21" s="148"/>
      <c r="S21" s="148"/>
      <c r="T21" s="149"/>
    </row>
    <row r="22" spans="1:20">
      <c r="A22" s="164"/>
      <c r="B22" s="165"/>
      <c r="C22" s="165"/>
      <c r="D22" s="166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1:20">
      <c r="A23" s="167" t="s">
        <v>136</v>
      </c>
      <c r="B23" s="168"/>
      <c r="C23" s="168"/>
      <c r="D23" s="16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9"/>
    </row>
    <row r="24" spans="1:20" ht="15" customHeight="1">
      <c r="A24" s="169" t="s">
        <v>137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1:20" ht="15" customHeight="1">
      <c r="A25" s="171" t="s">
        <v>138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48"/>
      <c r="L25" s="148"/>
      <c r="M25" s="148"/>
      <c r="N25" s="148"/>
      <c r="O25" s="148"/>
      <c r="P25" s="148"/>
      <c r="Q25" s="148"/>
      <c r="R25" s="148"/>
      <c r="S25" s="148"/>
      <c r="T25" s="149"/>
    </row>
    <row r="26" spans="1:20" ht="15" customHeight="1">
      <c r="A26" s="171" t="s">
        <v>139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173"/>
      <c r="M26" s="173"/>
      <c r="N26" s="173"/>
      <c r="O26" s="173"/>
      <c r="P26" s="173"/>
      <c r="Q26" s="173"/>
      <c r="R26" s="173"/>
      <c r="S26" s="173"/>
      <c r="T26" s="174"/>
    </row>
    <row r="27" spans="1:20" ht="15" customHeight="1">
      <c r="A27" s="171" t="s">
        <v>140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4"/>
    </row>
    <row r="28" spans="1:20" ht="28.5" customHeight="1">
      <c r="A28" s="171" t="s">
        <v>141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48"/>
      <c r="L28" s="148"/>
      <c r="M28" s="148"/>
      <c r="N28" s="173"/>
      <c r="O28" s="173"/>
      <c r="P28" s="173"/>
      <c r="Q28" s="173"/>
      <c r="R28" s="173"/>
      <c r="S28" s="173"/>
      <c r="T28" s="174"/>
    </row>
    <row r="29" spans="1:20">
      <c r="A29" s="171" t="s">
        <v>142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48"/>
      <c r="L29" s="148"/>
      <c r="M29" s="148"/>
      <c r="N29" s="295"/>
      <c r="O29" s="295"/>
      <c r="P29" s="295"/>
      <c r="Q29" s="295"/>
      <c r="R29" s="295"/>
      <c r="S29" s="295"/>
      <c r="T29" s="296"/>
    </row>
    <row r="30" spans="1:20" ht="15.75">
      <c r="A30" s="150" t="s">
        <v>143</v>
      </c>
      <c r="B30" s="177"/>
      <c r="C30" s="177"/>
      <c r="D30" s="177"/>
      <c r="E30" s="177"/>
      <c r="F30" s="177"/>
      <c r="G30" s="177"/>
      <c r="H30" s="178"/>
      <c r="I30" s="177"/>
      <c r="J30" s="179"/>
      <c r="K30" s="179"/>
      <c r="L30" s="180"/>
      <c r="M30" s="180"/>
      <c r="N30" s="297"/>
      <c r="O30" s="297"/>
      <c r="P30" s="297"/>
      <c r="Q30" s="297"/>
      <c r="R30" s="297"/>
      <c r="S30" s="297"/>
      <c r="T30" s="181"/>
    </row>
    <row r="31" spans="1:20">
      <c r="A31" s="150" t="s">
        <v>144</v>
      </c>
      <c r="B31" s="177"/>
      <c r="C31" s="177"/>
      <c r="D31" s="177"/>
      <c r="E31" s="177"/>
      <c r="F31" s="177"/>
      <c r="G31" s="177"/>
      <c r="H31" s="178"/>
      <c r="I31" s="177"/>
      <c r="J31" s="179"/>
      <c r="K31" s="179"/>
      <c r="L31" s="180"/>
      <c r="M31" s="180"/>
      <c r="N31" s="295"/>
      <c r="O31" s="295"/>
      <c r="P31" s="295"/>
      <c r="Q31" s="295"/>
      <c r="R31" s="295"/>
      <c r="S31" s="295"/>
      <c r="T31" s="181"/>
    </row>
    <row r="32" spans="1:20">
      <c r="A32" s="150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298" t="str">
        <f>CRONOGRAMA!$I$34</f>
        <v>INHUMAS, terça-feira, 22 de outubro de 2024.</v>
      </c>
      <c r="O32" s="295"/>
      <c r="P32" s="295"/>
      <c r="Q32" s="295"/>
      <c r="R32" s="295"/>
      <c r="S32" s="295"/>
      <c r="T32" s="296"/>
    </row>
    <row r="33" spans="1:20">
      <c r="A33" s="15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75"/>
      <c r="O33" s="175"/>
      <c r="P33" s="175"/>
      <c r="Q33" s="175"/>
      <c r="R33" s="175"/>
      <c r="S33" s="175"/>
      <c r="T33" s="176"/>
    </row>
    <row r="34" spans="1:20">
      <c r="A34" s="150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9"/>
    </row>
    <row r="35" spans="1:20" ht="15.75">
      <c r="A35" s="150"/>
      <c r="B35" s="148"/>
      <c r="C35" s="148"/>
      <c r="D35" s="148"/>
      <c r="E35" s="148"/>
      <c r="F35" s="148"/>
      <c r="G35" s="148"/>
      <c r="H35" s="282" t="str">
        <f>CRONOGRAMA!$C$35</f>
        <v>ARTHUR FLECHA CORREA</v>
      </c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3"/>
    </row>
    <row r="36" spans="1:20" ht="15.75" thickBot="1">
      <c r="A36" s="182"/>
      <c r="B36" s="183"/>
      <c r="C36" s="183"/>
      <c r="D36" s="183"/>
      <c r="E36" s="183"/>
      <c r="F36" s="183"/>
      <c r="G36" s="183"/>
      <c r="H36" s="284" t="str">
        <f>CRONOGRAMA!$C$36</f>
        <v>Engº Civil 24524 CREA /D-GO</v>
      </c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5"/>
    </row>
    <row r="37" spans="1:20" ht="34.5" customHeight="1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73"/>
      <c r="O37" s="173"/>
      <c r="P37" s="173"/>
      <c r="Q37" s="173"/>
      <c r="R37" s="173"/>
      <c r="S37" s="173"/>
      <c r="T37" s="173"/>
    </row>
    <row r="38" spans="1:20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73"/>
      <c r="O38" s="173"/>
      <c r="P38" s="173"/>
      <c r="Q38" s="173"/>
      <c r="R38" s="173"/>
      <c r="S38" s="173"/>
      <c r="T38" s="173"/>
    </row>
  </sheetData>
  <mergeCells count="32">
    <mergeCell ref="H35:T35"/>
    <mergeCell ref="H36:T36"/>
    <mergeCell ref="A1:T1"/>
    <mergeCell ref="F20:K20"/>
    <mergeCell ref="F21:K21"/>
    <mergeCell ref="N29:T29"/>
    <mergeCell ref="N30:S30"/>
    <mergeCell ref="N31:S31"/>
    <mergeCell ref="N32:T32"/>
    <mergeCell ref="A16:D16"/>
    <mergeCell ref="F16:K16"/>
    <mergeCell ref="A17:D17"/>
    <mergeCell ref="F17:K17"/>
    <mergeCell ref="F18:K18"/>
    <mergeCell ref="A19:D19"/>
    <mergeCell ref="F19:K19"/>
    <mergeCell ref="A15:D15"/>
    <mergeCell ref="F15:K15"/>
    <mergeCell ref="A2:T2"/>
    <mergeCell ref="A3:H3"/>
    <mergeCell ref="A4:C4"/>
    <mergeCell ref="A5:B5"/>
    <mergeCell ref="C5:E5"/>
    <mergeCell ref="F5:H5"/>
    <mergeCell ref="I5:K5"/>
    <mergeCell ref="L5:N5"/>
    <mergeCell ref="O5:Q5"/>
    <mergeCell ref="R5:T5"/>
    <mergeCell ref="C12:T12"/>
    <mergeCell ref="C13:T13"/>
    <mergeCell ref="A14:D14"/>
    <mergeCell ref="F14:N14"/>
  </mergeCells>
  <conditionalFormatting sqref="A29:H29">
    <cfRule type="expression" dxfId="2" priority="5" stopIfTrue="1">
      <formula>DESONERACAO="não"</formula>
    </cfRule>
  </conditionalFormatting>
  <conditionalFormatting sqref="I29:J29">
    <cfRule type="expression" dxfId="1" priority="1" stopIfTrue="1">
      <formula>DESONERACAO="não"</formula>
    </cfRule>
  </conditionalFormatting>
  <conditionalFormatting sqref="J28">
    <cfRule type="expression" dxfId="0" priority="2" stopIfTrue="1">
      <formula>DESONERACAO="não"</formula>
    </cfRule>
  </conditionalFormatting>
  <dataValidations count="6">
    <dataValidation type="list" allowBlank="1" showErrorMessage="1" sqref="A16:J16" xr:uid="{F1473799-0ECC-46E8-A69B-43AD1D09CBE9}">
      <formula1>BDI.TipoObra</formula1>
      <formula2>0</formula2>
    </dataValidation>
    <dataValidation operator="greaterThanOrEqual" allowBlank="1" showErrorMessage="1" errorTitle="Erro de valores" error="Digite um valor igual a 0% ou 2%." sqref="J27" xr:uid="{354BF5EF-5C84-49CE-8034-23CD7F67992A}">
      <formula1>0</formula1>
      <formula2>0</formula2>
    </dataValidation>
    <dataValidation type="decimal" allowBlank="1" showErrorMessage="1" errorTitle="Erro de valores" error="Digite um valor maior do que 0." sqref="J26" xr:uid="{2276AF09-602B-4CC6-A514-D40F068FEBFB}">
      <formula1>0</formula1>
      <formula2>1</formula2>
    </dataValidation>
    <dataValidation type="decimal" allowBlank="1" showErrorMessage="1" errorTitle="Erro de valores" error="Digite um valor entre 0% e 100%" sqref="J20:J25" xr:uid="{F265B69B-98A2-4408-89AE-6F529BC77881}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9:J9" xr:uid="{94B34A36-C1DE-46B0-B3DB-782AAC5F3238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10:J10" xr:uid="{35691968-6641-4E79-9C71-5D9AA6635C71}">
      <formula1>0</formula1>
      <formula2>0</formula2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6646-9189-4729-894F-B7C620666496}">
  <sheetPr>
    <pageSetUpPr fitToPage="1"/>
  </sheetPr>
  <dimension ref="A1:I55"/>
  <sheetViews>
    <sheetView tabSelected="1" view="pageBreakPreview" topLeftCell="A18" zoomScaleNormal="100" zoomScaleSheetLayoutView="100" workbookViewId="0">
      <selection activeCell="B7" sqref="B7"/>
    </sheetView>
  </sheetViews>
  <sheetFormatPr defaultRowHeight="15"/>
  <cols>
    <col min="1" max="1" width="23.75" style="126" customWidth="1"/>
    <col min="2" max="2" width="45.25" style="126" customWidth="1"/>
    <col min="3" max="3" width="34.125" style="126" customWidth="1"/>
    <col min="4" max="16384" width="9" style="126"/>
  </cols>
  <sheetData>
    <row r="1" spans="1:9" ht="68.45" customHeight="1">
      <c r="A1" s="323" t="s">
        <v>145</v>
      </c>
      <c r="B1" s="324"/>
      <c r="C1" s="329"/>
    </row>
    <row r="2" spans="1:9" ht="22.9" customHeight="1">
      <c r="A2" s="325"/>
      <c r="B2" s="326"/>
      <c r="C2" s="330"/>
      <c r="D2" s="184"/>
      <c r="E2" s="184"/>
      <c r="F2" s="184"/>
      <c r="G2" s="184"/>
      <c r="H2" s="184"/>
      <c r="I2" s="184"/>
    </row>
    <row r="3" spans="1:9" ht="22.15" customHeight="1" thickBot="1">
      <c r="A3" s="327"/>
      <c r="B3" s="328"/>
      <c r="C3" s="331"/>
    </row>
    <row r="4" spans="1:9" ht="18.75" thickBot="1">
      <c r="A4" s="332" t="s">
        <v>270</v>
      </c>
      <c r="B4" s="333"/>
      <c r="C4" s="334"/>
    </row>
    <row r="5" spans="1:9" ht="16.5" thickBot="1">
      <c r="A5" s="230" t="s">
        <v>220</v>
      </c>
      <c r="B5" s="185" t="s">
        <v>221</v>
      </c>
      <c r="C5" s="186"/>
    </row>
    <row r="6" spans="1:9" ht="16.5" thickBot="1">
      <c r="A6" s="187"/>
      <c r="B6" s="188"/>
      <c r="C6" s="189"/>
    </row>
    <row r="7" spans="1:9" ht="21.75" thickBot="1">
      <c r="A7" s="190" t="s">
        <v>146</v>
      </c>
      <c r="B7" s="191"/>
      <c r="C7" s="192"/>
    </row>
    <row r="8" spans="1:9" ht="16.5" thickBot="1">
      <c r="A8" s="314" t="s">
        <v>147</v>
      </c>
      <c r="B8" s="315"/>
      <c r="C8" s="316"/>
    </row>
    <row r="9" spans="1:9" ht="16.5" thickBot="1">
      <c r="A9" s="193"/>
      <c r="B9" s="194"/>
      <c r="C9" s="195" t="s">
        <v>148</v>
      </c>
    </row>
    <row r="10" spans="1:9" ht="16.5" thickBot="1">
      <c r="A10" s="196" t="s">
        <v>1</v>
      </c>
      <c r="B10" s="196" t="s">
        <v>26</v>
      </c>
      <c r="C10" s="197" t="s">
        <v>149</v>
      </c>
    </row>
    <row r="11" spans="1:9" ht="16.5" thickBot="1">
      <c r="A11" s="198"/>
      <c r="B11" s="193"/>
      <c r="C11" s="199" t="s">
        <v>50</v>
      </c>
    </row>
    <row r="12" spans="1:9" ht="16.5" thickBot="1">
      <c r="A12" s="200"/>
      <c r="B12" s="201" t="s">
        <v>150</v>
      </c>
      <c r="C12" s="202"/>
    </row>
    <row r="13" spans="1:9" ht="15.75">
      <c r="A13" s="203" t="s">
        <v>151</v>
      </c>
      <c r="B13" s="204" t="s">
        <v>152</v>
      </c>
      <c r="C13" s="205" t="s">
        <v>153</v>
      </c>
    </row>
    <row r="14" spans="1:9" ht="15.75">
      <c r="A14" s="206" t="s">
        <v>154</v>
      </c>
      <c r="B14" s="207" t="s">
        <v>155</v>
      </c>
      <c r="C14" s="208" t="s">
        <v>156</v>
      </c>
    </row>
    <row r="15" spans="1:9" ht="15.75">
      <c r="A15" s="206" t="s">
        <v>157</v>
      </c>
      <c r="B15" s="207" t="s">
        <v>158</v>
      </c>
      <c r="C15" s="209">
        <v>1.4999999999999999E-2</v>
      </c>
    </row>
    <row r="16" spans="1:9" ht="15.75">
      <c r="A16" s="206" t="s">
        <v>159</v>
      </c>
      <c r="B16" s="207" t="s">
        <v>160</v>
      </c>
      <c r="C16" s="209">
        <v>0.01</v>
      </c>
    </row>
    <row r="17" spans="1:3" ht="15.75">
      <c r="A17" s="206" t="s">
        <v>161</v>
      </c>
      <c r="B17" s="207" t="s">
        <v>162</v>
      </c>
      <c r="C17" s="209">
        <v>2E-3</v>
      </c>
    </row>
    <row r="18" spans="1:3" ht="15.75">
      <c r="A18" s="206" t="s">
        <v>163</v>
      </c>
      <c r="B18" s="207" t="s">
        <v>164</v>
      </c>
      <c r="C18" s="208" t="s">
        <v>165</v>
      </c>
    </row>
    <row r="19" spans="1:3" ht="15.75">
      <c r="A19" s="206" t="s">
        <v>166</v>
      </c>
      <c r="B19" s="207" t="s">
        <v>167</v>
      </c>
      <c r="C19" s="208" t="s">
        <v>168</v>
      </c>
    </row>
    <row r="20" spans="1:3" ht="15.75">
      <c r="A20" s="206" t="s">
        <v>169</v>
      </c>
      <c r="B20" s="207" t="s">
        <v>170</v>
      </c>
      <c r="C20" s="208" t="s">
        <v>171</v>
      </c>
    </row>
    <row r="21" spans="1:3" ht="15.75">
      <c r="A21" s="206" t="s">
        <v>172</v>
      </c>
      <c r="B21" s="207" t="s">
        <v>173</v>
      </c>
      <c r="C21" s="208" t="s">
        <v>174</v>
      </c>
    </row>
    <row r="22" spans="1:3" ht="16.5" thickBot="1">
      <c r="A22" s="210" t="s">
        <v>175</v>
      </c>
      <c r="B22" s="211" t="s">
        <v>45</v>
      </c>
      <c r="C22" s="212" t="s">
        <v>176</v>
      </c>
    </row>
    <row r="23" spans="1:3" ht="16.5" thickBot="1">
      <c r="A23" s="200"/>
      <c r="B23" s="201" t="s">
        <v>177</v>
      </c>
      <c r="C23" s="202"/>
    </row>
    <row r="24" spans="1:3" ht="15.75">
      <c r="A24" s="203" t="s">
        <v>178</v>
      </c>
      <c r="B24" s="204" t="s">
        <v>179</v>
      </c>
      <c r="C24" s="213">
        <v>0.17710000000000001</v>
      </c>
    </row>
    <row r="25" spans="1:3" ht="15.75">
      <c r="A25" s="206" t="s">
        <v>180</v>
      </c>
      <c r="B25" s="207" t="s">
        <v>181</v>
      </c>
      <c r="C25" s="209">
        <v>4.4400000000000002E-2</v>
      </c>
    </row>
    <row r="26" spans="1:3" ht="15.75">
      <c r="A26" s="206" t="s">
        <v>182</v>
      </c>
      <c r="B26" s="207" t="s">
        <v>183</v>
      </c>
      <c r="C26" s="209">
        <v>8.3000000000000001E-3</v>
      </c>
    </row>
    <row r="27" spans="1:3" ht="15.75">
      <c r="A27" s="206" t="s">
        <v>184</v>
      </c>
      <c r="B27" s="207" t="s">
        <v>185</v>
      </c>
      <c r="C27" s="214">
        <v>1.6999999999999999E-3</v>
      </c>
    </row>
    <row r="28" spans="1:3" ht="15.75">
      <c r="A28" s="206" t="s">
        <v>186</v>
      </c>
      <c r="B28" s="207" t="s">
        <v>187</v>
      </c>
      <c r="C28" s="209">
        <v>5.9999999999999995E-4</v>
      </c>
    </row>
    <row r="29" spans="1:3" ht="15.75">
      <c r="A29" s="206" t="s">
        <v>188</v>
      </c>
      <c r="B29" s="207" t="s">
        <v>189</v>
      </c>
      <c r="C29" s="209">
        <v>7.4000000000000003E-3</v>
      </c>
    </row>
    <row r="30" spans="1:3" ht="15.75">
      <c r="A30" s="206" t="s">
        <v>190</v>
      </c>
      <c r="B30" s="207" t="s">
        <v>191</v>
      </c>
      <c r="C30" s="209">
        <v>0.1479</v>
      </c>
    </row>
    <row r="31" spans="1:3" ht="15.75">
      <c r="A31" s="206" t="s">
        <v>192</v>
      </c>
      <c r="B31" s="207" t="s">
        <v>193</v>
      </c>
      <c r="C31" s="208" t="s">
        <v>194</v>
      </c>
    </row>
    <row r="32" spans="1:3" ht="15.75">
      <c r="A32" s="206" t="s">
        <v>195</v>
      </c>
      <c r="B32" s="207" t="s">
        <v>196</v>
      </c>
      <c r="C32" s="209">
        <v>0.1109</v>
      </c>
    </row>
    <row r="33" spans="1:3" ht="16.5" thickBot="1">
      <c r="A33" s="210" t="s">
        <v>197</v>
      </c>
      <c r="B33" s="211" t="s">
        <v>45</v>
      </c>
      <c r="C33" s="215">
        <v>0.49859999999999999</v>
      </c>
    </row>
    <row r="34" spans="1:3" ht="16.5" thickBot="1">
      <c r="A34" s="200"/>
      <c r="B34" s="201" t="s">
        <v>198</v>
      </c>
      <c r="C34" s="202"/>
    </row>
    <row r="35" spans="1:3" ht="15.75">
      <c r="A35" s="203" t="s">
        <v>199</v>
      </c>
      <c r="B35" s="204" t="s">
        <v>200</v>
      </c>
      <c r="C35" s="213">
        <v>6.0499999999999998E-2</v>
      </c>
    </row>
    <row r="36" spans="1:3" ht="15.75">
      <c r="A36" s="206" t="s">
        <v>201</v>
      </c>
      <c r="B36" s="207" t="s">
        <v>202</v>
      </c>
      <c r="C36" s="209">
        <v>2.5999999999999999E-3</v>
      </c>
    </row>
    <row r="37" spans="1:3" ht="15.75">
      <c r="A37" s="206" t="s">
        <v>203</v>
      </c>
      <c r="B37" s="207" t="s">
        <v>204</v>
      </c>
      <c r="C37" s="209">
        <v>4.9500000000000002E-2</v>
      </c>
    </row>
    <row r="38" spans="1:3" ht="15.75">
      <c r="A38" s="206" t="s">
        <v>205</v>
      </c>
      <c r="B38" s="207" t="s">
        <v>206</v>
      </c>
      <c r="C38" s="209">
        <v>5.1000000000000004E-3</v>
      </c>
    </row>
    <row r="39" spans="1:3" ht="16.5" thickBot="1">
      <c r="A39" s="210" t="s">
        <v>207</v>
      </c>
      <c r="B39" s="211" t="s">
        <v>45</v>
      </c>
      <c r="C39" s="215">
        <v>0.1176</v>
      </c>
    </row>
    <row r="40" spans="1:3" ht="16.5" thickBot="1">
      <c r="A40" s="200"/>
      <c r="B40" s="201" t="s">
        <v>208</v>
      </c>
      <c r="C40" s="202"/>
    </row>
    <row r="41" spans="1:3" ht="15.75">
      <c r="A41" s="203" t="s">
        <v>209</v>
      </c>
      <c r="B41" s="204" t="s">
        <v>210</v>
      </c>
      <c r="C41" s="213">
        <v>8.8700000000000001E-2</v>
      </c>
    </row>
    <row r="42" spans="1:3" ht="15.75">
      <c r="A42" s="206" t="s">
        <v>211</v>
      </c>
      <c r="B42" s="216" t="s">
        <v>212</v>
      </c>
      <c r="C42" s="209">
        <v>5.0000000000000001E-3</v>
      </c>
    </row>
    <row r="43" spans="1:3" ht="15.75">
      <c r="A43" s="206" t="s">
        <v>213</v>
      </c>
      <c r="B43" s="216" t="s">
        <v>214</v>
      </c>
      <c r="C43" s="209">
        <v>2.5000000000000001E-3</v>
      </c>
    </row>
    <row r="44" spans="1:3" ht="16.5" thickBot="1">
      <c r="A44" s="210" t="s">
        <v>215</v>
      </c>
      <c r="B44" s="211" t="s">
        <v>45</v>
      </c>
      <c r="C44" s="215">
        <v>9.6299999999999997E-2</v>
      </c>
    </row>
    <row r="45" spans="1:3" ht="16.5" thickBot="1">
      <c r="A45" s="217"/>
      <c r="B45" s="218" t="s">
        <v>216</v>
      </c>
      <c r="C45" s="219">
        <v>0.89049999999999996</v>
      </c>
    </row>
    <row r="46" spans="1:3" ht="15.75">
      <c r="A46" s="220"/>
      <c r="B46" s="221"/>
      <c r="C46" s="222"/>
    </row>
    <row r="47" spans="1:3" ht="15.75">
      <c r="A47" s="220"/>
      <c r="B47" s="221"/>
      <c r="C47" s="222"/>
    </row>
    <row r="48" spans="1:3" ht="15.75">
      <c r="A48" s="220"/>
      <c r="B48" s="221"/>
      <c r="C48" s="222"/>
    </row>
    <row r="49" spans="1:3">
      <c r="A49" s="317" t="s">
        <v>217</v>
      </c>
      <c r="B49" s="318"/>
      <c r="C49" s="319"/>
    </row>
    <row r="50" spans="1:3">
      <c r="A50" s="320" t="str">
        <f>CRONOGRAMA!$C$35</f>
        <v>ARTHUR FLECHA CORREA</v>
      </c>
      <c r="B50" s="321"/>
      <c r="C50" s="322"/>
    </row>
    <row r="51" spans="1:3">
      <c r="A51" s="320" t="str">
        <f>CRONOGRAMA!$C$36</f>
        <v>Engº Civil 24524 CREA /D-GO</v>
      </c>
      <c r="B51" s="321"/>
      <c r="C51" s="322"/>
    </row>
    <row r="52" spans="1:3">
      <c r="A52" s="223"/>
      <c r="B52" s="224"/>
      <c r="C52" s="225"/>
    </row>
    <row r="53" spans="1:3">
      <c r="A53" s="223"/>
      <c r="B53" s="224"/>
      <c r="C53" s="225"/>
    </row>
    <row r="54" spans="1:3">
      <c r="A54" s="223"/>
      <c r="B54" s="224"/>
      <c r="C54" s="225"/>
    </row>
    <row r="55" spans="1:3" ht="15.75" thickBot="1">
      <c r="A55" s="226"/>
      <c r="B55" s="227"/>
      <c r="C55" s="228"/>
    </row>
  </sheetData>
  <mergeCells count="7">
    <mergeCell ref="A8:C8"/>
    <mergeCell ref="A49:C49"/>
    <mergeCell ref="A50:C50"/>
    <mergeCell ref="A51:C51"/>
    <mergeCell ref="A1:B3"/>
    <mergeCell ref="C1:C3"/>
    <mergeCell ref="A4:C4"/>
  </mergeCells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ORCAMENTO ANALÍTICO</vt:lpstr>
      <vt:lpstr>MEMORIAL DE CALCULO</vt:lpstr>
      <vt:lpstr>CRONOGRAMA</vt:lpstr>
      <vt:lpstr>BDI</vt:lpstr>
      <vt:lpstr>ENCARGOS</vt:lpstr>
      <vt:lpstr>BDI!Area_de_impressao</vt:lpstr>
      <vt:lpstr>CRONOGRAMA!Area_de_impressao</vt:lpstr>
      <vt:lpstr>'MEMORIAL DE CALCULO'!Area_de_impressao</vt:lpstr>
      <vt:lpstr>'ORCAMENTO ANALÍTICO'!Area_de_impressao</vt:lpstr>
      <vt:lpstr>'MEMORIAL DE CALCULO'!Titulos_de_impressao</vt:lpstr>
      <vt:lpstr>'ORCAMENTO ANALÍTICO'!Titulos_de_impressao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LINDOMAR</dc:creator>
  <cp:lastModifiedBy>Damaris valadares</cp:lastModifiedBy>
  <cp:lastPrinted>2024-10-29T19:15:17Z</cp:lastPrinted>
  <dcterms:created xsi:type="dcterms:W3CDTF">2012-10-15T18:57:41Z</dcterms:created>
  <dcterms:modified xsi:type="dcterms:W3CDTF">2024-11-07T14:09:47Z</dcterms:modified>
</cp:coreProperties>
</file>